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ul Hasbun\Dropbox (TEAMTRI)\TEAMTRI Website Builds\CLIENT\Michigan FFA\Old-Site-Export\association\contest\skills\"/>
    </mc:Choice>
  </mc:AlternateContent>
  <xr:revisionPtr revIDLastSave="0" documentId="8_{B75378BD-3007-441B-860B-C48B92B0C8B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6" i="1" l="1"/>
  <c r="U166" i="1"/>
  <c r="V166" i="1"/>
  <c r="R166" i="1"/>
  <c r="S166" i="1"/>
  <c r="O166" i="1"/>
  <c r="P166" i="1"/>
  <c r="AC166" i="1"/>
  <c r="L166" i="1"/>
  <c r="M166" i="1"/>
  <c r="I166" i="1"/>
  <c r="J166" i="1"/>
  <c r="F166" i="1"/>
  <c r="G166" i="1"/>
  <c r="AB166" i="1"/>
  <c r="AD166" i="1"/>
  <c r="AA165" i="1"/>
  <c r="U165" i="1"/>
  <c r="V165" i="1"/>
  <c r="R165" i="1"/>
  <c r="S165" i="1"/>
  <c r="O165" i="1"/>
  <c r="P165" i="1"/>
  <c r="AC165" i="1"/>
  <c r="L165" i="1"/>
  <c r="M165" i="1"/>
  <c r="I165" i="1"/>
  <c r="J165" i="1"/>
  <c r="F165" i="1"/>
  <c r="G165" i="1"/>
  <c r="AB165" i="1"/>
  <c r="AD165" i="1"/>
  <c r="AA164" i="1"/>
  <c r="U164" i="1"/>
  <c r="R164" i="1"/>
  <c r="O164" i="1"/>
  <c r="L164" i="1"/>
  <c r="I164" i="1"/>
  <c r="F164" i="1"/>
  <c r="AA163" i="1"/>
  <c r="U163" i="1"/>
  <c r="R163" i="1"/>
  <c r="O163" i="1"/>
  <c r="L163" i="1"/>
  <c r="I163" i="1"/>
  <c r="F163" i="1"/>
  <c r="AA160" i="1"/>
  <c r="U160" i="1"/>
  <c r="V160" i="1"/>
  <c r="R160" i="1"/>
  <c r="S160" i="1"/>
  <c r="O160" i="1"/>
  <c r="P160" i="1"/>
  <c r="AC160" i="1"/>
  <c r="L160" i="1"/>
  <c r="M160" i="1"/>
  <c r="I160" i="1"/>
  <c r="J160" i="1"/>
  <c r="F160" i="1"/>
  <c r="G160" i="1"/>
  <c r="AB160" i="1"/>
  <c r="AD160" i="1"/>
  <c r="AA159" i="1"/>
  <c r="U159" i="1"/>
  <c r="R159" i="1"/>
  <c r="O159" i="1"/>
  <c r="L159" i="1"/>
  <c r="I159" i="1"/>
  <c r="F159" i="1"/>
  <c r="AA158" i="1"/>
  <c r="U158" i="1"/>
  <c r="R158" i="1"/>
  <c r="O158" i="1"/>
  <c r="L158" i="1"/>
  <c r="I158" i="1"/>
  <c r="F158" i="1"/>
  <c r="AA157" i="1"/>
  <c r="U157" i="1"/>
  <c r="R157" i="1"/>
  <c r="O157" i="1"/>
  <c r="L157" i="1"/>
  <c r="I157" i="1"/>
  <c r="F157" i="1"/>
  <c r="AA153" i="1"/>
  <c r="U153" i="1"/>
  <c r="R153" i="1"/>
  <c r="O153" i="1"/>
  <c r="L153" i="1"/>
  <c r="I153" i="1"/>
  <c r="F153" i="1"/>
  <c r="AA152" i="1"/>
  <c r="U152" i="1"/>
  <c r="R152" i="1"/>
  <c r="O152" i="1"/>
  <c r="L152" i="1"/>
  <c r="I152" i="1"/>
  <c r="F152" i="1"/>
  <c r="AA151" i="1"/>
  <c r="U151" i="1"/>
  <c r="R151" i="1"/>
  <c r="O151" i="1"/>
  <c r="L151" i="1"/>
  <c r="I151" i="1"/>
  <c r="F151" i="1"/>
  <c r="AA147" i="1"/>
  <c r="U147" i="1"/>
  <c r="V147" i="1"/>
  <c r="R147" i="1"/>
  <c r="S147" i="1"/>
  <c r="O147" i="1"/>
  <c r="P147" i="1"/>
  <c r="AC147" i="1"/>
  <c r="L147" i="1"/>
  <c r="M147" i="1"/>
  <c r="I147" i="1"/>
  <c r="J147" i="1"/>
  <c r="F147" i="1"/>
  <c r="G147" i="1"/>
  <c r="AB147" i="1"/>
  <c r="AD147" i="1"/>
  <c r="AA146" i="1"/>
  <c r="U146" i="1"/>
  <c r="R146" i="1"/>
  <c r="O146" i="1"/>
  <c r="L146" i="1"/>
  <c r="I146" i="1"/>
  <c r="F146" i="1"/>
  <c r="AA145" i="1"/>
  <c r="U145" i="1"/>
  <c r="R145" i="1"/>
  <c r="O145" i="1"/>
  <c r="L145" i="1"/>
  <c r="I145" i="1"/>
  <c r="F145" i="1"/>
  <c r="AA144" i="1"/>
  <c r="U144" i="1"/>
  <c r="R144" i="1"/>
  <c r="O144" i="1"/>
  <c r="L144" i="1"/>
  <c r="I144" i="1"/>
  <c r="F144" i="1"/>
  <c r="AA140" i="1"/>
  <c r="U140" i="1"/>
  <c r="R140" i="1"/>
  <c r="O140" i="1"/>
  <c r="L140" i="1"/>
  <c r="I140" i="1"/>
  <c r="F140" i="1"/>
  <c r="AA138" i="1"/>
  <c r="U138" i="1"/>
  <c r="R138" i="1"/>
  <c r="O138" i="1"/>
  <c r="L138" i="1"/>
  <c r="I138" i="1"/>
  <c r="F138" i="1"/>
  <c r="AA133" i="1"/>
  <c r="U133" i="1"/>
  <c r="R133" i="1"/>
  <c r="O133" i="1"/>
  <c r="L133" i="1"/>
  <c r="I133" i="1"/>
  <c r="F133" i="1"/>
  <c r="AA132" i="1"/>
  <c r="U132" i="1"/>
  <c r="R132" i="1"/>
  <c r="O132" i="1"/>
  <c r="L132" i="1"/>
  <c r="I132" i="1"/>
  <c r="F132" i="1"/>
  <c r="AA131" i="1"/>
  <c r="U131" i="1"/>
  <c r="R131" i="1"/>
  <c r="O131" i="1"/>
  <c r="L131" i="1"/>
  <c r="I131" i="1"/>
  <c r="F131" i="1"/>
  <c r="AA130" i="1"/>
  <c r="U130" i="1"/>
  <c r="R130" i="1"/>
  <c r="O130" i="1"/>
  <c r="L130" i="1"/>
  <c r="I130" i="1"/>
  <c r="F130" i="1"/>
  <c r="AA127" i="1"/>
  <c r="U127" i="1"/>
  <c r="R127" i="1"/>
  <c r="O127" i="1"/>
  <c r="L127" i="1"/>
  <c r="I127" i="1"/>
  <c r="F127" i="1"/>
  <c r="AA126" i="1"/>
  <c r="U126" i="1"/>
  <c r="R126" i="1"/>
  <c r="O126" i="1"/>
  <c r="L126" i="1"/>
  <c r="I126" i="1"/>
  <c r="F126" i="1"/>
  <c r="AA125" i="1"/>
  <c r="U125" i="1"/>
  <c r="R125" i="1"/>
  <c r="O125" i="1"/>
  <c r="L125" i="1"/>
  <c r="I125" i="1"/>
  <c r="F125" i="1"/>
  <c r="AA124" i="1"/>
  <c r="U124" i="1"/>
  <c r="R124" i="1"/>
  <c r="O124" i="1"/>
  <c r="L124" i="1"/>
  <c r="I124" i="1"/>
  <c r="F124" i="1"/>
  <c r="AA119" i="1"/>
  <c r="U119" i="1"/>
  <c r="R119" i="1"/>
  <c r="O119" i="1"/>
  <c r="L119" i="1"/>
  <c r="I119" i="1"/>
  <c r="F119" i="1"/>
  <c r="AA118" i="1"/>
  <c r="U118" i="1"/>
  <c r="R118" i="1"/>
  <c r="O118" i="1"/>
  <c r="L118" i="1"/>
  <c r="I118" i="1"/>
  <c r="F118" i="1"/>
  <c r="AA117" i="1"/>
  <c r="U117" i="1"/>
  <c r="R117" i="1"/>
  <c r="O117" i="1"/>
  <c r="L117" i="1"/>
  <c r="I117" i="1"/>
  <c r="F117" i="1"/>
  <c r="AA116" i="1"/>
  <c r="U116" i="1"/>
  <c r="R116" i="1"/>
  <c r="O116" i="1"/>
  <c r="L116" i="1"/>
  <c r="I116" i="1"/>
  <c r="F116" i="1"/>
  <c r="AA112" i="1"/>
  <c r="U112" i="1"/>
  <c r="V112" i="1"/>
  <c r="R112" i="1"/>
  <c r="S112" i="1"/>
  <c r="O112" i="1"/>
  <c r="P112" i="1"/>
  <c r="AC112" i="1"/>
  <c r="L112" i="1"/>
  <c r="M112" i="1"/>
  <c r="I112" i="1"/>
  <c r="J112" i="1"/>
  <c r="F112" i="1"/>
  <c r="G112" i="1"/>
  <c r="AB112" i="1"/>
  <c r="AD112" i="1"/>
  <c r="AA111" i="1"/>
  <c r="U111" i="1"/>
  <c r="V111" i="1"/>
  <c r="R111" i="1"/>
  <c r="S111" i="1"/>
  <c r="O111" i="1"/>
  <c r="P111" i="1"/>
  <c r="AC111" i="1"/>
  <c r="L111" i="1"/>
  <c r="M111" i="1"/>
  <c r="I111" i="1"/>
  <c r="J111" i="1"/>
  <c r="F111" i="1"/>
  <c r="G111" i="1"/>
  <c r="AB111" i="1"/>
  <c r="AD111" i="1"/>
  <c r="AA110" i="1"/>
  <c r="U110" i="1"/>
  <c r="R110" i="1"/>
  <c r="O110" i="1"/>
  <c r="L110" i="1"/>
  <c r="I110" i="1"/>
  <c r="F110" i="1"/>
  <c r="AA109" i="1"/>
  <c r="U109" i="1"/>
  <c r="R109" i="1"/>
  <c r="O109" i="1"/>
  <c r="L109" i="1"/>
  <c r="I109" i="1"/>
  <c r="F109" i="1"/>
  <c r="AA105" i="1"/>
  <c r="U105" i="1"/>
  <c r="R105" i="1"/>
  <c r="O105" i="1"/>
  <c r="L105" i="1"/>
  <c r="I105" i="1"/>
  <c r="F105" i="1"/>
  <c r="AA104" i="1"/>
  <c r="U104" i="1"/>
  <c r="R104" i="1"/>
  <c r="O104" i="1"/>
  <c r="L104" i="1"/>
  <c r="I104" i="1"/>
  <c r="F104" i="1"/>
  <c r="AA103" i="1"/>
  <c r="U103" i="1"/>
  <c r="R103" i="1"/>
  <c r="O103" i="1"/>
  <c r="L103" i="1"/>
  <c r="I103" i="1"/>
  <c r="F103" i="1"/>
  <c r="AA102" i="1"/>
  <c r="U102" i="1"/>
  <c r="R102" i="1"/>
  <c r="O102" i="1"/>
  <c r="L102" i="1"/>
  <c r="I102" i="1"/>
  <c r="F102" i="1"/>
  <c r="AA98" i="1"/>
  <c r="U98" i="1"/>
  <c r="V98" i="1"/>
  <c r="R98" i="1"/>
  <c r="S98" i="1"/>
  <c r="O98" i="1"/>
  <c r="P98" i="1"/>
  <c r="AC98" i="1"/>
  <c r="L98" i="1"/>
  <c r="M98" i="1"/>
  <c r="I98" i="1"/>
  <c r="J98" i="1"/>
  <c r="F98" i="1"/>
  <c r="G98" i="1"/>
  <c r="AB98" i="1"/>
  <c r="AD98" i="1"/>
  <c r="AA97" i="1"/>
  <c r="U97" i="1"/>
  <c r="R97" i="1"/>
  <c r="O97" i="1"/>
  <c r="L97" i="1"/>
  <c r="I97" i="1"/>
  <c r="F97" i="1"/>
  <c r="AA96" i="1"/>
  <c r="U96" i="1"/>
  <c r="R96" i="1"/>
  <c r="O96" i="1"/>
  <c r="L96" i="1"/>
  <c r="I96" i="1"/>
  <c r="F96" i="1"/>
  <c r="AA95" i="1"/>
  <c r="U95" i="1"/>
  <c r="R95" i="1"/>
  <c r="O95" i="1"/>
  <c r="L95" i="1"/>
  <c r="I95" i="1"/>
  <c r="F95" i="1"/>
  <c r="AA91" i="1"/>
  <c r="U91" i="1"/>
  <c r="R91" i="1"/>
  <c r="O91" i="1"/>
  <c r="L91" i="1"/>
  <c r="I91" i="1"/>
  <c r="F91" i="1"/>
  <c r="AA90" i="1"/>
  <c r="U90" i="1"/>
  <c r="R90" i="1"/>
  <c r="O90" i="1"/>
  <c r="L90" i="1"/>
  <c r="I90" i="1"/>
  <c r="F90" i="1"/>
  <c r="AA89" i="1"/>
  <c r="U89" i="1"/>
  <c r="R89" i="1"/>
  <c r="O89" i="1"/>
  <c r="L89" i="1"/>
  <c r="I89" i="1"/>
  <c r="F89" i="1"/>
  <c r="AA88" i="1"/>
  <c r="U88" i="1"/>
  <c r="R88" i="1"/>
  <c r="O88" i="1"/>
  <c r="L88" i="1"/>
  <c r="I88" i="1"/>
  <c r="F88" i="1"/>
  <c r="AA84" i="1"/>
  <c r="U84" i="1"/>
  <c r="R84" i="1"/>
  <c r="O84" i="1"/>
  <c r="L84" i="1"/>
  <c r="I84" i="1"/>
  <c r="F84" i="1"/>
  <c r="AA83" i="1"/>
  <c r="U83" i="1"/>
  <c r="R83" i="1"/>
  <c r="O83" i="1"/>
  <c r="L83" i="1"/>
  <c r="I83" i="1"/>
  <c r="F83" i="1"/>
  <c r="AA82" i="1"/>
  <c r="U82" i="1"/>
  <c r="R82" i="1"/>
  <c r="O82" i="1"/>
  <c r="L82" i="1"/>
  <c r="I82" i="1"/>
  <c r="F82" i="1"/>
  <c r="AA81" i="1"/>
  <c r="U81" i="1"/>
  <c r="R81" i="1"/>
  <c r="O81" i="1"/>
  <c r="L81" i="1"/>
  <c r="I81" i="1"/>
  <c r="F81" i="1"/>
  <c r="AA77" i="1"/>
  <c r="U77" i="1"/>
  <c r="R77" i="1"/>
  <c r="O77" i="1"/>
  <c r="L77" i="1"/>
  <c r="I77" i="1"/>
  <c r="F77" i="1"/>
  <c r="AA76" i="1"/>
  <c r="U76" i="1"/>
  <c r="R76" i="1"/>
  <c r="O76" i="1"/>
  <c r="L76" i="1"/>
  <c r="I76" i="1"/>
  <c r="F76" i="1"/>
  <c r="AA75" i="1"/>
  <c r="U75" i="1"/>
  <c r="R75" i="1"/>
  <c r="O75" i="1"/>
  <c r="L75" i="1"/>
  <c r="I75" i="1"/>
  <c r="F75" i="1"/>
  <c r="AA71" i="1"/>
  <c r="U71" i="1"/>
  <c r="R71" i="1"/>
  <c r="O71" i="1"/>
  <c r="L71" i="1"/>
  <c r="I71" i="1"/>
  <c r="F71" i="1"/>
  <c r="AA70" i="1"/>
  <c r="U70" i="1"/>
  <c r="R70" i="1"/>
  <c r="O70" i="1"/>
  <c r="L70" i="1"/>
  <c r="I70" i="1"/>
  <c r="F70" i="1"/>
  <c r="AA69" i="1"/>
  <c r="U69" i="1"/>
  <c r="R69" i="1"/>
  <c r="O69" i="1"/>
  <c r="L69" i="1"/>
  <c r="I69" i="1"/>
  <c r="F69" i="1"/>
  <c r="AA65" i="1"/>
  <c r="U65" i="1"/>
  <c r="R65" i="1"/>
  <c r="O65" i="1"/>
  <c r="L65" i="1"/>
  <c r="I65" i="1"/>
  <c r="F65" i="1"/>
  <c r="AA64" i="1"/>
  <c r="U64" i="1"/>
  <c r="R64" i="1"/>
  <c r="O64" i="1"/>
  <c r="L64" i="1"/>
  <c r="I64" i="1"/>
  <c r="F64" i="1"/>
  <c r="AA63" i="1"/>
  <c r="U63" i="1"/>
  <c r="R63" i="1"/>
  <c r="O63" i="1"/>
  <c r="L63" i="1"/>
  <c r="I63" i="1"/>
  <c r="F63" i="1"/>
  <c r="AA62" i="1"/>
  <c r="U62" i="1"/>
  <c r="R62" i="1"/>
  <c r="O62" i="1"/>
  <c r="L62" i="1"/>
  <c r="I62" i="1"/>
  <c r="F62" i="1"/>
  <c r="V8" i="1"/>
  <c r="U8" i="1"/>
  <c r="S8" i="1"/>
  <c r="R8" i="1"/>
  <c r="P8" i="1"/>
  <c r="O8" i="1"/>
  <c r="M8" i="1"/>
  <c r="L8" i="1"/>
  <c r="J8" i="1"/>
  <c r="I8" i="1"/>
  <c r="G8" i="1"/>
  <c r="F8" i="1"/>
  <c r="U7" i="1"/>
  <c r="R7" i="1"/>
  <c r="O7" i="1"/>
  <c r="L7" i="1"/>
  <c r="I7" i="1"/>
  <c r="F7" i="1"/>
  <c r="V6" i="1"/>
  <c r="V7" i="1"/>
  <c r="U6" i="1"/>
  <c r="S6" i="1"/>
  <c r="S7" i="1"/>
  <c r="R6" i="1"/>
  <c r="P6" i="1"/>
  <c r="P7" i="1"/>
  <c r="O6" i="1"/>
  <c r="M6" i="1"/>
  <c r="M7" i="1"/>
  <c r="L6" i="1"/>
  <c r="J6" i="1"/>
  <c r="J7" i="1"/>
  <c r="I6" i="1"/>
  <c r="G6" i="1"/>
  <c r="G7" i="1"/>
  <c r="F6" i="1"/>
  <c r="V3" i="1"/>
  <c r="V5" i="1"/>
  <c r="U3" i="1"/>
  <c r="S3" i="1"/>
  <c r="S5" i="1"/>
  <c r="R3" i="1"/>
  <c r="R4" i="1"/>
  <c r="P3" i="1"/>
  <c r="P5" i="1"/>
  <c r="O3" i="1"/>
  <c r="M3" i="1"/>
  <c r="M5" i="1"/>
  <c r="L3" i="1"/>
  <c r="J3" i="1"/>
  <c r="J5" i="1"/>
  <c r="I3" i="1"/>
  <c r="G3" i="1"/>
  <c r="G5" i="1"/>
  <c r="F3" i="1"/>
  <c r="G21" i="1"/>
  <c r="V2" i="1"/>
  <c r="U2" i="1"/>
  <c r="S2" i="1"/>
  <c r="R2" i="1"/>
  <c r="P2" i="1"/>
  <c r="O2" i="1"/>
  <c r="M2" i="1"/>
  <c r="L2" i="1"/>
  <c r="J2" i="1"/>
  <c r="I2" i="1"/>
  <c r="G2" i="1"/>
  <c r="F2" i="1"/>
  <c r="F4" i="1"/>
  <c r="L4" i="1"/>
  <c r="O4" i="1"/>
  <c r="U4" i="1"/>
  <c r="F5" i="1"/>
  <c r="I5" i="1"/>
  <c r="L5" i="1"/>
  <c r="O5" i="1"/>
  <c r="R5" i="1"/>
  <c r="U5" i="1"/>
  <c r="G10" i="1"/>
  <c r="M10" i="1"/>
  <c r="S10" i="1"/>
  <c r="G11" i="1"/>
  <c r="M11" i="1"/>
  <c r="S11" i="1"/>
  <c r="G12" i="1"/>
  <c r="M12" i="1"/>
  <c r="S12" i="1"/>
  <c r="G13" i="1"/>
  <c r="M13" i="1"/>
  <c r="S13" i="1"/>
  <c r="G14" i="1"/>
  <c r="S14" i="1"/>
  <c r="G15" i="1"/>
  <c r="M15" i="1"/>
  <c r="S15" i="1"/>
  <c r="G16" i="1"/>
  <c r="M16" i="1"/>
  <c r="S16" i="1"/>
  <c r="G17" i="1"/>
  <c r="M17" i="1"/>
  <c r="S17" i="1"/>
  <c r="G18" i="1"/>
  <c r="M18" i="1"/>
  <c r="S18" i="1"/>
  <c r="G19" i="1"/>
  <c r="M19" i="1"/>
  <c r="M20" i="1"/>
  <c r="S20" i="1"/>
  <c r="S21" i="1"/>
  <c r="I4" i="1"/>
  <c r="J21" i="1"/>
  <c r="G4" i="1"/>
  <c r="G20" i="1"/>
  <c r="J4" i="1"/>
  <c r="M4" i="1"/>
  <c r="M14" i="1"/>
  <c r="P4" i="1"/>
  <c r="S4" i="1"/>
  <c r="S19" i="1"/>
  <c r="V4" i="1"/>
  <c r="J10" i="1"/>
  <c r="P10" i="1"/>
  <c r="V10" i="1"/>
  <c r="J11" i="1"/>
  <c r="P11" i="1"/>
  <c r="V11" i="1"/>
  <c r="J12" i="1"/>
  <c r="P12" i="1"/>
  <c r="V12" i="1"/>
  <c r="J13" i="1"/>
  <c r="P13" i="1"/>
  <c r="V13" i="1"/>
  <c r="J14" i="1"/>
  <c r="P14" i="1"/>
  <c r="V14" i="1"/>
  <c r="J15" i="1"/>
  <c r="P15" i="1"/>
  <c r="V15" i="1"/>
  <c r="J16" i="1"/>
  <c r="P16" i="1"/>
  <c r="V16" i="1"/>
  <c r="J17" i="1"/>
  <c r="P17" i="1"/>
  <c r="V17" i="1"/>
  <c r="J18" i="1"/>
  <c r="P18" i="1"/>
  <c r="V18" i="1"/>
  <c r="J19" i="1"/>
  <c r="P19" i="1"/>
  <c r="V19" i="1"/>
  <c r="J20" i="1"/>
  <c r="P20" i="1"/>
  <c r="V20" i="1"/>
  <c r="V21" i="1"/>
  <c r="M21" i="1"/>
  <c r="P21" i="1"/>
  <c r="V23" i="1"/>
  <c r="J23" i="1"/>
  <c r="S23" i="1"/>
  <c r="G23" i="1"/>
  <c r="P23" i="1"/>
  <c r="M23" i="1"/>
  <c r="M30" i="1"/>
  <c r="M25" i="1"/>
  <c r="M24" i="1"/>
  <c r="M27" i="1"/>
  <c r="M69" i="1"/>
  <c r="M163" i="1"/>
  <c r="G30" i="1"/>
  <c r="G25" i="1"/>
  <c r="G24" i="1"/>
  <c r="G62" i="1"/>
  <c r="J30" i="1"/>
  <c r="J25" i="1"/>
  <c r="J24" i="1"/>
  <c r="J27" i="1"/>
  <c r="J145" i="1"/>
  <c r="P30" i="1"/>
  <c r="P25" i="1"/>
  <c r="P24" i="1"/>
  <c r="S30" i="1"/>
  <c r="S25" i="1"/>
  <c r="S24" i="1"/>
  <c r="S158" i="1"/>
  <c r="V30" i="1"/>
  <c r="V25" i="1"/>
  <c r="V24" i="1"/>
  <c r="V27" i="1"/>
  <c r="V71" i="1"/>
  <c r="V65" i="1"/>
  <c r="V125" i="1"/>
  <c r="V133" i="1"/>
  <c r="V144" i="1"/>
  <c r="V37" i="1"/>
  <c r="V26" i="1"/>
  <c r="S37" i="1"/>
  <c r="S26" i="1"/>
  <c r="S127" i="1"/>
  <c r="S164" i="1"/>
  <c r="S62" i="1"/>
  <c r="S103" i="1"/>
  <c r="S89" i="1"/>
  <c r="S118" i="1"/>
  <c r="P27" i="1"/>
  <c r="P76" i="1"/>
  <c r="P32" i="1"/>
  <c r="P31" i="1"/>
  <c r="P34" i="1"/>
  <c r="J44" i="1"/>
  <c r="J28" i="1"/>
  <c r="J146" i="1"/>
  <c r="J32" i="1"/>
  <c r="J31" i="1"/>
  <c r="G27" i="1"/>
  <c r="G126" i="1"/>
  <c r="G104" i="1"/>
  <c r="G32" i="1"/>
  <c r="G31" i="1"/>
  <c r="G69" i="1"/>
  <c r="G71" i="1"/>
  <c r="G102" i="1"/>
  <c r="G157" i="1"/>
  <c r="M37" i="1"/>
  <c r="M26" i="1"/>
  <c r="M70" i="1"/>
  <c r="M88" i="1"/>
  <c r="M90" i="1"/>
  <c r="V44" i="1"/>
  <c r="V45" i="1"/>
  <c r="V109" i="1"/>
  <c r="V28" i="1"/>
  <c r="V146" i="1"/>
  <c r="V70" i="1"/>
  <c r="V151" i="1"/>
  <c r="V32" i="1"/>
  <c r="V31" i="1"/>
  <c r="V126" i="1"/>
  <c r="S27" i="1"/>
  <c r="S109" i="1"/>
  <c r="S105" i="1"/>
  <c r="S32" i="1"/>
  <c r="S31" i="1"/>
  <c r="S96" i="1"/>
  <c r="S131" i="1"/>
  <c r="S138" i="1"/>
  <c r="S63" i="1"/>
  <c r="S71" i="1"/>
  <c r="S95" i="1"/>
  <c r="S125" i="1"/>
  <c r="S145" i="1"/>
  <c r="P37" i="1"/>
  <c r="P26" i="1"/>
  <c r="P151" i="1"/>
  <c r="P75" i="1"/>
  <c r="P102" i="1"/>
  <c r="J37" i="1"/>
  <c r="J26" i="1"/>
  <c r="J81" i="1"/>
  <c r="J69" i="1"/>
  <c r="J75" i="1"/>
  <c r="J77" i="1"/>
  <c r="J118" i="1"/>
  <c r="J153" i="1"/>
  <c r="J109" i="1"/>
  <c r="J131" i="1"/>
  <c r="J140" i="1"/>
  <c r="J141" i="1"/>
  <c r="G37" i="1"/>
  <c r="G26" i="1"/>
  <c r="G130" i="1"/>
  <c r="G144" i="1"/>
  <c r="G146" i="1"/>
  <c r="M44" i="1"/>
  <c r="M45" i="1"/>
  <c r="M28" i="1"/>
  <c r="M97" i="1"/>
  <c r="M109" i="1"/>
  <c r="M32" i="1"/>
  <c r="M31" i="1"/>
  <c r="M34" i="1"/>
  <c r="M104" i="1"/>
  <c r="M46" i="1"/>
  <c r="M47" i="1"/>
  <c r="M35" i="1"/>
  <c r="M82" i="1"/>
  <c r="M81" i="1"/>
  <c r="M103" i="1"/>
  <c r="G90" i="1"/>
  <c r="G110" i="1"/>
  <c r="G125" i="1"/>
  <c r="G145" i="1"/>
  <c r="S34" i="1"/>
  <c r="S69" i="1"/>
  <c r="S110" i="1"/>
  <c r="S44" i="1"/>
  <c r="S28" i="1"/>
  <c r="S126" i="1"/>
  <c r="S102" i="1"/>
  <c r="V34" i="1"/>
  <c r="V76" i="1"/>
  <c r="M38" i="1"/>
  <c r="M76" i="1"/>
  <c r="M119" i="1"/>
  <c r="G34" i="1"/>
  <c r="G119" i="1"/>
  <c r="G131" i="1"/>
  <c r="G158" i="1"/>
  <c r="G63" i="1"/>
  <c r="G65" i="1"/>
  <c r="G82" i="1"/>
  <c r="G64" i="1"/>
  <c r="G103" i="1"/>
  <c r="G91" i="1"/>
  <c r="G159" i="1"/>
  <c r="G44" i="1"/>
  <c r="G28" i="1"/>
  <c r="G140" i="1"/>
  <c r="G118" i="1"/>
  <c r="J39" i="1"/>
  <c r="J33" i="1"/>
  <c r="J45" i="1"/>
  <c r="J105" i="1"/>
  <c r="P39" i="1"/>
  <c r="P33" i="1"/>
  <c r="P70" i="1"/>
  <c r="P116" i="1"/>
  <c r="P44" i="1"/>
  <c r="P28" i="1"/>
  <c r="S38" i="1"/>
  <c r="S84" i="1"/>
  <c r="S117" i="1"/>
  <c r="S119" i="1"/>
  <c r="S130" i="1"/>
  <c r="S140" i="1"/>
  <c r="S141" i="1"/>
  <c r="S65" i="1"/>
  <c r="S82" i="1"/>
  <c r="S81" i="1"/>
  <c r="S83" i="1"/>
  <c r="S91" i="1"/>
  <c r="S163" i="1"/>
  <c r="S167" i="1"/>
  <c r="V38" i="1"/>
  <c r="V41" i="1"/>
  <c r="V152" i="1"/>
  <c r="M39" i="1"/>
  <c r="M40" i="1"/>
  <c r="M158" i="1"/>
  <c r="M33" i="1"/>
  <c r="M77" i="1"/>
  <c r="M62" i="1"/>
  <c r="M95" i="1"/>
  <c r="M110" i="1"/>
  <c r="M113" i="1"/>
  <c r="G38" i="1"/>
  <c r="G41" i="1"/>
  <c r="G77" i="1"/>
  <c r="AB77" i="1"/>
  <c r="G81" i="1"/>
  <c r="J38" i="1"/>
  <c r="J64" i="1"/>
  <c r="J83" i="1"/>
  <c r="J63" i="1"/>
  <c r="J65" i="1"/>
  <c r="J89" i="1"/>
  <c r="J91" i="1"/>
  <c r="J102" i="1"/>
  <c r="J95" i="1"/>
  <c r="J125" i="1"/>
  <c r="J116" i="1"/>
  <c r="J157" i="1"/>
  <c r="J159" i="1"/>
  <c r="J88" i="1"/>
  <c r="J90" i="1"/>
  <c r="J92" i="1"/>
  <c r="J124" i="1"/>
  <c r="J126" i="1"/>
  <c r="J132" i="1"/>
  <c r="J117" i="1"/>
  <c r="J119" i="1"/>
  <c r="J127" i="1"/>
  <c r="J151" i="1"/>
  <c r="J144" i="1"/>
  <c r="J148" i="1"/>
  <c r="J152" i="1"/>
  <c r="P38" i="1"/>
  <c r="P138" i="1"/>
  <c r="P152" i="1"/>
  <c r="P77" i="1"/>
  <c r="S39" i="1"/>
  <c r="S33" i="1"/>
  <c r="S157" i="1"/>
  <c r="S113" i="1"/>
  <c r="V39" i="1"/>
  <c r="V33" i="1"/>
  <c r="V102" i="1"/>
  <c r="V103" i="1"/>
  <c r="V117" i="1"/>
  <c r="M65" i="1"/>
  <c r="M64" i="1"/>
  <c r="M71" i="1"/>
  <c r="M72" i="1"/>
  <c r="M105" i="1"/>
  <c r="M116" i="1"/>
  <c r="M125" i="1"/>
  <c r="M145" i="1"/>
  <c r="M159" i="1"/>
  <c r="M127" i="1"/>
  <c r="M124" i="1"/>
  <c r="M126" i="1"/>
  <c r="M130" i="1"/>
  <c r="M144" i="1"/>
  <c r="M140" i="1"/>
  <c r="M141" i="1"/>
  <c r="AB69" i="1"/>
  <c r="G39" i="1"/>
  <c r="G33" i="1"/>
  <c r="G84" i="1"/>
  <c r="G133" i="1"/>
  <c r="G109" i="1"/>
  <c r="G83" i="1"/>
  <c r="AB126" i="1"/>
  <c r="J34" i="1"/>
  <c r="J110" i="1"/>
  <c r="J113" i="1"/>
  <c r="P46" i="1"/>
  <c r="P47" i="1"/>
  <c r="P35" i="1"/>
  <c r="J128" i="1"/>
  <c r="J46" i="1"/>
  <c r="J47" i="1"/>
  <c r="J35" i="1"/>
  <c r="G40" i="1"/>
  <c r="G75" i="1"/>
  <c r="G97" i="1"/>
  <c r="V62" i="1"/>
  <c r="V82" i="1"/>
  <c r="V83" i="1"/>
  <c r="V97" i="1"/>
  <c r="V118" i="1"/>
  <c r="V145" i="1"/>
  <c r="V148" i="1"/>
  <c r="V124" i="1"/>
  <c r="V119" i="1"/>
  <c r="V131" i="1"/>
  <c r="S76" i="1"/>
  <c r="AC76" i="1"/>
  <c r="S159" i="1"/>
  <c r="S161" i="1"/>
  <c r="J154" i="1"/>
  <c r="V48" i="1"/>
  <c r="V42" i="1"/>
  <c r="V153" i="1"/>
  <c r="V154" i="1"/>
  <c r="V164" i="1"/>
  <c r="S85" i="1"/>
  <c r="S41" i="1"/>
  <c r="S70" i="1"/>
  <c r="P109" i="1"/>
  <c r="P104" i="1"/>
  <c r="P40" i="1"/>
  <c r="P69" i="1"/>
  <c r="P125" i="1"/>
  <c r="AC125" i="1"/>
  <c r="J40" i="1"/>
  <c r="J133" i="1"/>
  <c r="AB140" i="1"/>
  <c r="G141" i="1"/>
  <c r="AB64" i="1"/>
  <c r="AB65" i="1"/>
  <c r="AB119" i="1"/>
  <c r="V46" i="1"/>
  <c r="V47" i="1"/>
  <c r="V35" i="1"/>
  <c r="V159" i="1"/>
  <c r="S45" i="1"/>
  <c r="S152" i="1"/>
  <c r="AC152" i="1"/>
  <c r="S72" i="1"/>
  <c r="AB145" i="1"/>
  <c r="AB110" i="1"/>
  <c r="AB144" i="1"/>
  <c r="M75" i="1"/>
  <c r="M78" i="1"/>
  <c r="M102" i="1"/>
  <c r="M157" i="1"/>
  <c r="M161" i="1"/>
  <c r="M132" i="1"/>
  <c r="AB109" i="1"/>
  <c r="G113" i="1"/>
  <c r="M128" i="1"/>
  <c r="V40" i="1"/>
  <c r="V63" i="1"/>
  <c r="V77" i="1"/>
  <c r="V95" i="1"/>
  <c r="V116" i="1"/>
  <c r="V120" i="1"/>
  <c r="V163" i="1"/>
  <c r="V167" i="1"/>
  <c r="V127" i="1"/>
  <c r="S40" i="1"/>
  <c r="S88" i="1"/>
  <c r="S90" i="1"/>
  <c r="S133" i="1"/>
  <c r="S124" i="1"/>
  <c r="S128" i="1"/>
  <c r="S132" i="1"/>
  <c r="S134" i="1"/>
  <c r="S144" i="1"/>
  <c r="S146" i="1"/>
  <c r="S64" i="1"/>
  <c r="S66" i="1"/>
  <c r="S97" i="1"/>
  <c r="S99" i="1"/>
  <c r="S116" i="1"/>
  <c r="S120" i="1"/>
  <c r="P41" i="1"/>
  <c r="P130" i="1"/>
  <c r="P153" i="1"/>
  <c r="P159" i="1"/>
  <c r="P78" i="1"/>
  <c r="J120" i="1"/>
  <c r="J41" i="1"/>
  <c r="J97" i="1"/>
  <c r="J103" i="1"/>
  <c r="J84" i="1"/>
  <c r="J96" i="1"/>
  <c r="J130" i="1"/>
  <c r="J138" i="1"/>
  <c r="AB81" i="1"/>
  <c r="G85" i="1"/>
  <c r="G48" i="1"/>
  <c r="G42" i="1"/>
  <c r="G164" i="1"/>
  <c r="P45" i="1"/>
  <c r="P127" i="1"/>
  <c r="AC127" i="1"/>
  <c r="AC70" i="1"/>
  <c r="G45" i="1"/>
  <c r="G70" i="1"/>
  <c r="AB159" i="1"/>
  <c r="AB103" i="1"/>
  <c r="G66" i="1"/>
  <c r="G46" i="1"/>
  <c r="G35" i="1"/>
  <c r="G96" i="1"/>
  <c r="G88" i="1"/>
  <c r="G127" i="1"/>
  <c r="AB127" i="1"/>
  <c r="G124" i="1"/>
  <c r="G132" i="1"/>
  <c r="G138" i="1"/>
  <c r="G152" i="1"/>
  <c r="G105" i="1"/>
  <c r="G163" i="1"/>
  <c r="G161" i="1"/>
  <c r="M41" i="1"/>
  <c r="M91" i="1"/>
  <c r="AB91" i="1"/>
  <c r="M117" i="1"/>
  <c r="S104" i="1"/>
  <c r="S106" i="1"/>
  <c r="S46" i="1"/>
  <c r="S47" i="1"/>
  <c r="S153" i="1"/>
  <c r="S35" i="1"/>
  <c r="AC102" i="1"/>
  <c r="AB125" i="1"/>
  <c r="AB90" i="1"/>
  <c r="G148" i="1"/>
  <c r="M83" i="1"/>
  <c r="AB83" i="1"/>
  <c r="M153" i="1"/>
  <c r="M146" i="1"/>
  <c r="AB146" i="1"/>
  <c r="M152" i="1"/>
  <c r="M151" i="1"/>
  <c r="J99" i="1"/>
  <c r="S148" i="1"/>
  <c r="AC153" i="1"/>
  <c r="AB157" i="1"/>
  <c r="M148" i="1"/>
  <c r="S151" i="1"/>
  <c r="S77" i="1"/>
  <c r="AC77" i="1"/>
  <c r="AD77" i="1"/>
  <c r="AB105" i="1"/>
  <c r="G106" i="1"/>
  <c r="G128" i="1"/>
  <c r="AB124" i="1"/>
  <c r="AB88" i="1"/>
  <c r="G72" i="1"/>
  <c r="G49" i="1"/>
  <c r="G76" i="1"/>
  <c r="G116" i="1"/>
  <c r="G153" i="1"/>
  <c r="AB153" i="1"/>
  <c r="AD153" i="1"/>
  <c r="J134" i="1"/>
  <c r="AB130" i="1"/>
  <c r="P48" i="1"/>
  <c r="P42" i="1"/>
  <c r="P126" i="1"/>
  <c r="AC126" i="1"/>
  <c r="AD126" i="1"/>
  <c r="P131" i="1"/>
  <c r="AC131" i="1"/>
  <c r="P158" i="1"/>
  <c r="V64" i="1"/>
  <c r="V75" i="1"/>
  <c r="V78" i="1"/>
  <c r="V105" i="1"/>
  <c r="V88" i="1"/>
  <c r="V130" i="1"/>
  <c r="V140" i="1"/>
  <c r="V141" i="1"/>
  <c r="V158" i="1"/>
  <c r="M106" i="1"/>
  <c r="AB102" i="1"/>
  <c r="AD102" i="1"/>
  <c r="P96" i="1"/>
  <c r="P119" i="1"/>
  <c r="AC119" i="1"/>
  <c r="P65" i="1"/>
  <c r="AC65" i="1"/>
  <c r="P110" i="1"/>
  <c r="P163" i="1"/>
  <c r="P113" i="1"/>
  <c r="AC109" i="1"/>
  <c r="AD109" i="1"/>
  <c r="S48" i="1"/>
  <c r="S49" i="1"/>
  <c r="S75" i="1"/>
  <c r="S42" i="1"/>
  <c r="V49" i="1"/>
  <c r="V104" i="1"/>
  <c r="V106" i="1"/>
  <c r="V128" i="1"/>
  <c r="V66" i="1"/>
  <c r="AB97" i="1"/>
  <c r="J82" i="1"/>
  <c r="J104" i="1"/>
  <c r="AB104" i="1"/>
  <c r="M154" i="1"/>
  <c r="AD125" i="1"/>
  <c r="M48" i="1"/>
  <c r="M42" i="1"/>
  <c r="M118" i="1"/>
  <c r="AB118" i="1"/>
  <c r="M84" i="1"/>
  <c r="M85" i="1"/>
  <c r="G167" i="1"/>
  <c r="AB152" i="1"/>
  <c r="AD152" i="1"/>
  <c r="AB132" i="1"/>
  <c r="G134" i="1"/>
  <c r="AD127" i="1"/>
  <c r="G47" i="1"/>
  <c r="G117" i="1"/>
  <c r="AB117" i="1"/>
  <c r="G95" i="1"/>
  <c r="J48" i="1"/>
  <c r="J49" i="1"/>
  <c r="J42" i="1"/>
  <c r="J158" i="1"/>
  <c r="AC159" i="1"/>
  <c r="AD159" i="1"/>
  <c r="AC130" i="1"/>
  <c r="S92" i="1"/>
  <c r="AD119" i="1"/>
  <c r="AD65" i="1"/>
  <c r="J76" i="1"/>
  <c r="J78" i="1"/>
  <c r="J70" i="1"/>
  <c r="AB70" i="1"/>
  <c r="AD70" i="1"/>
  <c r="V69" i="1"/>
  <c r="AC69" i="1"/>
  <c r="AD69" i="1"/>
  <c r="AC116" i="1"/>
  <c r="AC104" i="1"/>
  <c r="V72" i="1"/>
  <c r="V81" i="1"/>
  <c r="V89" i="1"/>
  <c r="V91" i="1"/>
  <c r="V110" i="1"/>
  <c r="V113" i="1"/>
  <c r="V157" i="1"/>
  <c r="V161" i="1"/>
  <c r="V90" i="1"/>
  <c r="V84" i="1"/>
  <c r="V96" i="1"/>
  <c r="V99" i="1"/>
  <c r="V132" i="1"/>
  <c r="V138" i="1"/>
  <c r="AC138" i="1"/>
  <c r="AB75" i="1"/>
  <c r="G78" i="1"/>
  <c r="P154" i="1"/>
  <c r="AC158" i="1"/>
  <c r="J161" i="1"/>
  <c r="AB158" i="1"/>
  <c r="AD158" i="1"/>
  <c r="J163" i="1"/>
  <c r="J164" i="1"/>
  <c r="J85" i="1"/>
  <c r="AB82" i="1"/>
  <c r="AC163" i="1"/>
  <c r="AC96" i="1"/>
  <c r="V134" i="1"/>
  <c r="P83" i="1"/>
  <c r="AC83" i="1"/>
  <c r="AD83" i="1"/>
  <c r="P88" i="1"/>
  <c r="P90" i="1"/>
  <c r="AC90" i="1"/>
  <c r="AD90" i="1"/>
  <c r="P84" i="1"/>
  <c r="AC84" i="1"/>
  <c r="P124" i="1"/>
  <c r="P132" i="1"/>
  <c r="P117" i="1"/>
  <c r="P133" i="1"/>
  <c r="AC133" i="1"/>
  <c r="P140" i="1"/>
  <c r="P144" i="1"/>
  <c r="P146" i="1"/>
  <c r="AC146" i="1"/>
  <c r="AD146" i="1"/>
  <c r="P164" i="1"/>
  <c r="AC164" i="1"/>
  <c r="P62" i="1"/>
  <c r="P64" i="1"/>
  <c r="AC64" i="1"/>
  <c r="AD64" i="1"/>
  <c r="P81" i="1"/>
  <c r="P63" i="1"/>
  <c r="AC63" i="1"/>
  <c r="P82" i="1"/>
  <c r="AC82" i="1"/>
  <c r="P89" i="1"/>
  <c r="AC89" i="1"/>
  <c r="P91" i="1"/>
  <c r="AC91" i="1"/>
  <c r="AD91" i="1"/>
  <c r="P95" i="1"/>
  <c r="P103" i="1"/>
  <c r="P105" i="1"/>
  <c r="AC105" i="1"/>
  <c r="P118" i="1"/>
  <c r="AC118" i="1"/>
  <c r="AD118" i="1"/>
  <c r="P145" i="1"/>
  <c r="AC145" i="1"/>
  <c r="AD145" i="1"/>
  <c r="P157" i="1"/>
  <c r="AD130" i="1"/>
  <c r="AB116" i="1"/>
  <c r="AD116" i="1"/>
  <c r="G120" i="1"/>
  <c r="AD105" i="1"/>
  <c r="S154" i="1"/>
  <c r="AC151" i="1"/>
  <c r="AB84" i="1"/>
  <c r="AD84" i="1"/>
  <c r="J106" i="1"/>
  <c r="V85" i="1"/>
  <c r="J62" i="1"/>
  <c r="J71" i="1"/>
  <c r="AB71" i="1"/>
  <c r="AB95" i="1"/>
  <c r="G99" i="1"/>
  <c r="G151" i="1"/>
  <c r="G89" i="1"/>
  <c r="M49" i="1"/>
  <c r="M63" i="1"/>
  <c r="M96" i="1"/>
  <c r="M133" i="1"/>
  <c r="AB133" i="1"/>
  <c r="AD133" i="1"/>
  <c r="M138" i="1"/>
  <c r="AB138" i="1"/>
  <c r="AD138" i="1"/>
  <c r="AD104" i="1"/>
  <c r="P97" i="1"/>
  <c r="AC97" i="1"/>
  <c r="AD97" i="1"/>
  <c r="S78" i="1"/>
  <c r="AC75" i="1"/>
  <c r="AD75" i="1"/>
  <c r="AC110" i="1"/>
  <c r="AD110" i="1"/>
  <c r="V92" i="1"/>
  <c r="P49" i="1"/>
  <c r="P71" i="1"/>
  <c r="AB76" i="1"/>
  <c r="AD76" i="1"/>
  <c r="M120" i="1"/>
  <c r="M66" i="1"/>
  <c r="AB63" i="1"/>
  <c r="AD63" i="1"/>
  <c r="G154" i="1"/>
  <c r="AB151" i="1"/>
  <c r="AD151" i="1"/>
  <c r="J66" i="1"/>
  <c r="AB62" i="1"/>
  <c r="P99" i="1"/>
  <c r="AC95" i="1"/>
  <c r="AD95" i="1"/>
  <c r="P148" i="1"/>
  <c r="AC144" i="1"/>
  <c r="AD144" i="1"/>
  <c r="AC132" i="1"/>
  <c r="AD132" i="1"/>
  <c r="P134" i="1"/>
  <c r="P92" i="1"/>
  <c r="AC88" i="1"/>
  <c r="AD88" i="1"/>
  <c r="AD82" i="1"/>
  <c r="AC71" i="1"/>
  <c r="AD71" i="1"/>
  <c r="P72" i="1"/>
  <c r="M99" i="1"/>
  <c r="AB96" i="1"/>
  <c r="AD96" i="1"/>
  <c r="M89" i="1"/>
  <c r="M92" i="1"/>
  <c r="M131" i="1"/>
  <c r="M164" i="1"/>
  <c r="M167" i="1"/>
  <c r="G92" i="1"/>
  <c r="J72" i="1"/>
  <c r="P161" i="1"/>
  <c r="AC157" i="1"/>
  <c r="AD157" i="1"/>
  <c r="AC103" i="1"/>
  <c r="AD103" i="1"/>
  <c r="P106" i="1"/>
  <c r="P85" i="1"/>
  <c r="AC81" i="1"/>
  <c r="AD81" i="1"/>
  <c r="P66" i="1"/>
  <c r="AC62" i="1"/>
  <c r="P141" i="1"/>
  <c r="AC140" i="1"/>
  <c r="AD140" i="1"/>
  <c r="AC117" i="1"/>
  <c r="AD117" i="1"/>
  <c r="P120" i="1"/>
  <c r="P128" i="1"/>
  <c r="AC124" i="1"/>
  <c r="AD124" i="1"/>
  <c r="P167" i="1"/>
  <c r="J167" i="1"/>
  <c r="AB163" i="1"/>
  <c r="AD163" i="1"/>
  <c r="AB89" i="1"/>
  <c r="AD89" i="1"/>
  <c r="M134" i="1"/>
  <c r="AB131" i="1"/>
  <c r="AD131" i="1"/>
  <c r="AB164" i="1"/>
  <c r="AD164" i="1"/>
  <c r="AD62" i="1"/>
</calcChain>
</file>

<file path=xl/sharedStrings.xml><?xml version="1.0" encoding="utf-8"?>
<sst xmlns="http://schemas.openxmlformats.org/spreadsheetml/2006/main" count="812" uniqueCount="192">
  <si>
    <t xml:space="preserve"> CLASS</t>
  </si>
  <si>
    <t xml:space="preserve"> I</t>
  </si>
  <si>
    <t>II</t>
  </si>
  <si>
    <t>IV</t>
  </si>
  <si>
    <t>V</t>
  </si>
  <si>
    <t>VII</t>
  </si>
  <si>
    <t>LOOKUP</t>
  </si>
  <si>
    <t>-TAB.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</si>
  <si>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</si>
  <si>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</si>
  <si>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</si>
  <si>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</si>
  <si>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</si>
  <si>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</si>
  <si>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</si>
  <si>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</si>
  <si>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</si>
  <si>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</si>
  <si>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</si>
  <si>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</si>
  <si>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</si>
  <si>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</si>
  <si>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</si>
  <si>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</si>
  <si>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</si>
  <si>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</si>
  <si>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</si>
  <si>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</si>
  <si>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</si>
  <si>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W</t>
  </si>
  <si>
    <t>X</t>
  </si>
  <si>
    <t>======</t>
  </si>
  <si>
    <t>=</t>
  </si>
  <si>
    <t>Meats Judging Contest</t>
  </si>
  <si>
    <t>Beef Carcass</t>
  </si>
  <si>
    <t>Beef Ribs</t>
  </si>
  <si>
    <t>Beef Retail - Porterhouse</t>
  </si>
  <si>
    <t>Pork Carcass</t>
  </si>
  <si>
    <t>Pork Hams</t>
  </si>
  <si>
    <t>Pork Retail - Chops</t>
  </si>
  <si>
    <t>Beef</t>
  </si>
  <si>
    <t>Retail ID</t>
  </si>
  <si>
    <t>Questions</t>
  </si>
  <si>
    <t>Sr FFA Division</t>
  </si>
  <si>
    <t>CLASS</t>
  </si>
  <si>
    <t>Y/Q Grade</t>
  </si>
  <si>
    <t>Pork</t>
  </si>
  <si>
    <t>QUESTIONS</t>
  </si>
  <si>
    <t>Beef Total</t>
  </si>
  <si>
    <t>Pork Total</t>
  </si>
  <si>
    <t>Grand Total</t>
  </si>
  <si>
    <t xml:space="preserve">Team </t>
  </si>
  <si>
    <t xml:space="preserve">Indivudal </t>
  </si>
  <si>
    <t>April 19, 2013</t>
  </si>
  <si>
    <t>-----------------------</t>
  </si>
  <si>
    <t>Class 7</t>
  </si>
  <si>
    <t>Class 8</t>
  </si>
  <si>
    <t>Class 9</t>
  </si>
  <si>
    <t>Class 11</t>
  </si>
  <si>
    <t>TOTAL</t>
  </si>
  <si>
    <t>Total</t>
  </si>
  <si>
    <t>Rankings</t>
  </si>
  <si>
    <t>OFFIC:</t>
  </si>
  <si>
    <t xml:space="preserve"> </t>
  </si>
  <si>
    <t>(3 or 4)</t>
  </si>
  <si>
    <t xml:space="preserve"> CUTS:</t>
  </si>
  <si>
    <t>Part. #</t>
  </si>
  <si>
    <t>First Name</t>
  </si>
  <si>
    <t>Last Name</t>
  </si>
  <si>
    <t>Team</t>
  </si>
  <si>
    <t>PLACE</t>
  </si>
  <si>
    <t>SCORE</t>
  </si>
  <si>
    <t>Katrina</t>
  </si>
  <si>
    <t>Klaes</t>
  </si>
  <si>
    <t>Careerline Tech Center</t>
  </si>
  <si>
    <t>Raylin</t>
  </si>
  <si>
    <t>VanHoslytn</t>
  </si>
  <si>
    <t>Steve</t>
  </si>
  <si>
    <t>Scheonborn</t>
  </si>
  <si>
    <t>Sydney</t>
  </si>
  <si>
    <t>Johnson</t>
  </si>
  <si>
    <t>Blake</t>
  </si>
  <si>
    <t>Roberts</t>
  </si>
  <si>
    <t>Durand FFA A</t>
  </si>
  <si>
    <t>Combs</t>
  </si>
  <si>
    <t>Andrew</t>
  </si>
  <si>
    <t>Stiles</t>
  </si>
  <si>
    <t>Alex</t>
  </si>
  <si>
    <t>Follo</t>
  </si>
  <si>
    <t>Durand FFA B</t>
  </si>
  <si>
    <t>Jason</t>
  </si>
  <si>
    <t>Cottrell</t>
  </si>
  <si>
    <t>Abby</t>
  </si>
  <si>
    <t>Springs</t>
  </si>
  <si>
    <t>William</t>
  </si>
  <si>
    <t>Corbin</t>
  </si>
  <si>
    <t>Jonesville High School</t>
  </si>
  <si>
    <t>Coty</t>
  </si>
  <si>
    <t>Barnett</t>
  </si>
  <si>
    <t>James</t>
  </si>
  <si>
    <t>Pratt</t>
  </si>
  <si>
    <t xml:space="preserve">Austin </t>
  </si>
  <si>
    <t>Howard</t>
  </si>
  <si>
    <t>Jennifer</t>
  </si>
  <si>
    <t>Cronin</t>
  </si>
  <si>
    <t>Lapeer County FFA 1</t>
  </si>
  <si>
    <t>Nathan</t>
  </si>
  <si>
    <t>Yacks</t>
  </si>
  <si>
    <t>Miranda</t>
  </si>
  <si>
    <t>Hintz</t>
  </si>
  <si>
    <t>Elena</t>
  </si>
  <si>
    <t>Boxy</t>
  </si>
  <si>
    <t xml:space="preserve">Clarice </t>
  </si>
  <si>
    <t>Carey</t>
  </si>
  <si>
    <t>Lapeer County FFA 2</t>
  </si>
  <si>
    <t>Jessie</t>
  </si>
  <si>
    <t>Darnall</t>
  </si>
  <si>
    <t>Chelsea</t>
  </si>
  <si>
    <t>Cline</t>
  </si>
  <si>
    <t>Victoria</t>
  </si>
  <si>
    <t>Olger</t>
  </si>
  <si>
    <t>Ovid-Elsie</t>
  </si>
  <si>
    <t>Richard</t>
  </si>
  <si>
    <t xml:space="preserve">Matthew </t>
  </si>
  <si>
    <t>Horak</t>
  </si>
  <si>
    <t>Chris</t>
  </si>
  <si>
    <t>Fowler</t>
  </si>
  <si>
    <t>Ariana</t>
  </si>
  <si>
    <t>Rickman</t>
  </si>
  <si>
    <t>Perry FFA</t>
  </si>
  <si>
    <t xml:space="preserve">Emily </t>
  </si>
  <si>
    <t>Gruesback</t>
  </si>
  <si>
    <t>Justin</t>
  </si>
  <si>
    <t>Diuble</t>
  </si>
  <si>
    <t>Saline High School FFA Chapter 1</t>
  </si>
  <si>
    <t>Bill</t>
  </si>
  <si>
    <t>Klager</t>
  </si>
  <si>
    <t>Adam</t>
  </si>
  <si>
    <t>Roehm</t>
  </si>
  <si>
    <t xml:space="preserve">Joe </t>
  </si>
  <si>
    <t>Omichinski</t>
  </si>
  <si>
    <t>Alexis</t>
  </si>
  <si>
    <t>Wolff</t>
  </si>
  <si>
    <t>Saline High School FFA Chapter 2</t>
  </si>
  <si>
    <t>Savanah</t>
  </si>
  <si>
    <t>Theisen</t>
  </si>
  <si>
    <t>Justyn</t>
  </si>
  <si>
    <t>Ross</t>
  </si>
  <si>
    <t>Nicole</t>
  </si>
  <si>
    <t>Caldero</t>
  </si>
  <si>
    <t>Mickayla</t>
  </si>
  <si>
    <t>Lyons</t>
  </si>
  <si>
    <t>Salilac FFA</t>
  </si>
  <si>
    <t>Megan</t>
  </si>
  <si>
    <t>Varner</t>
  </si>
  <si>
    <t>Falon</t>
  </si>
  <si>
    <t>Stocks</t>
  </si>
  <si>
    <t>Brandon</t>
  </si>
  <si>
    <t>Sanford</t>
  </si>
  <si>
    <t>Lacey</t>
  </si>
  <si>
    <t>Sanilac FFA</t>
  </si>
  <si>
    <t>Renee</t>
  </si>
  <si>
    <t>Souva</t>
  </si>
  <si>
    <t>BACC</t>
  </si>
  <si>
    <t>Austin</t>
  </si>
  <si>
    <t>Pueschel</t>
  </si>
  <si>
    <t>Centerville FFA</t>
  </si>
  <si>
    <t>Jenna</t>
  </si>
  <si>
    <t>Beeker</t>
  </si>
  <si>
    <t>Mark</t>
  </si>
  <si>
    <t>Trowbridge</t>
  </si>
  <si>
    <t xml:space="preserve">Brad </t>
  </si>
  <si>
    <t>Wingert</t>
  </si>
  <si>
    <t xml:space="preserve">Tuscola Tech Center </t>
  </si>
  <si>
    <t xml:space="preserve">Alyssa </t>
  </si>
  <si>
    <t>Keinath</t>
  </si>
  <si>
    <t xml:space="preserve">Brandon </t>
  </si>
  <si>
    <t>Green</t>
  </si>
  <si>
    <t>Aimee</t>
  </si>
  <si>
    <t>Crist</t>
  </si>
  <si>
    <t>Waldron Area Schools</t>
  </si>
  <si>
    <t>Maddie</t>
  </si>
  <si>
    <t>Masters</t>
  </si>
  <si>
    <t xml:space="preserve">Elizabeth </t>
  </si>
  <si>
    <t>Westfall</t>
  </si>
  <si>
    <t>Hagan</t>
  </si>
  <si>
    <t>VanBuren Tech</t>
  </si>
  <si>
    <t>Kelli</t>
  </si>
  <si>
    <t>Ruff</t>
  </si>
  <si>
    <t>Gold</t>
  </si>
  <si>
    <t>State Winner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</si>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</sst>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9" x14ac:knownFonts="1">
    <font>
      <sz val="11"/>
      <color theme="1"/>
      <name val="Calibri"/>
      <family val="2"/>
      <scheme val="minor"/>
    </font>
    <font>
      <sz val="10"/>
      <color indexed="10"/>
      <name val="Helv"/>
    </font>
    <font>
      <sz val="10"/>
      <color indexed="48"/>
      <name val="Helv"/>
    </font>
    <font>
      <sz val="10"/>
      <color indexed="50"/>
      <name val="Helv"/>
    </font>
    <font>
      <sz val="10"/>
      <color indexed="14"/>
      <name val="Helv"/>
    </font>
    <font>
      <sz val="10"/>
      <color indexed="19"/>
      <name val="Helv"/>
    </font>
    <font>
      <sz val="10"/>
      <color indexed="62"/>
      <name val="Helv"/>
    </font>
    <font>
      <sz val="10"/>
      <color indexed="17"/>
      <name val="Helv"/>
    </font>
    <font>
      <sz val="10"/>
      <color theme="6" tint="-0.499984740745262"/>
      <name val="Helv"/>
    </font>
    <font>
      <sz val="10"/>
      <color indexed="56"/>
      <name val="Helv"/>
    </font>
    <font>
      <sz val="9"/>
      <color indexed="10"/>
      <name val="Helv"/>
    </font>
    <font>
      <sz val="9"/>
      <color indexed="14"/>
      <name val="Helv"/>
    </font>
    <font>
      <sz val="9"/>
      <color indexed="62"/>
      <name val="Helv"/>
    </font>
    <font>
      <sz val="9"/>
      <color indexed="17"/>
      <name val="Helv"/>
    </font>
    <font>
      <sz val="9"/>
      <name val="Helv"/>
    </font>
    <font>
      <sz val="9"/>
      <color theme="6" tint="-0.499984740745262"/>
      <name val="Helv"/>
    </font>
    <font>
      <sz val="10"/>
      <color indexed="12"/>
      <name val="Helv"/>
    </font>
    <font>
      <sz val="8"/>
      <name val="Helv"/>
    </font>
    <font>
      <sz val="10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164" fontId="0" fillId="0" borderId="0" xfId="0" applyNumberFormat="1" applyAlignment="1" applyProtection="1">
      <alignment horizontal="left"/>
    </xf>
    <xf numFmtId="164" fontId="1" fillId="0" borderId="0" xfId="0" applyNumberFormat="1" applyFont="1" applyAlignment="1" applyProtection="1">
      <alignment horizontal="left"/>
    </xf>
    <xf numFmtId="0" fontId="2" fillId="0" borderId="0" xfId="0" applyFont="1" applyProtection="1">
      <protection locked="0"/>
    </xf>
    <xf numFmtId="164" fontId="2" fillId="0" borderId="0" xfId="0" applyNumberFormat="1" applyFont="1" applyAlignment="1" applyProtection="1">
      <alignment horizontal="left"/>
    </xf>
    <xf numFmtId="0" fontId="3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left"/>
    </xf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left"/>
    </xf>
    <xf numFmtId="0" fontId="5" fillId="0" borderId="0" xfId="0" applyFont="1" applyProtection="1">
      <protection locked="0"/>
    </xf>
    <xf numFmtId="164" fontId="5" fillId="0" borderId="0" xfId="0" applyNumberFormat="1" applyFont="1" applyAlignment="1" applyProtection="1">
      <alignment horizontal="left"/>
    </xf>
    <xf numFmtId="164" fontId="0" fillId="0" borderId="0" xfId="0" applyNumberFormat="1" applyProtection="1"/>
    <xf numFmtId="164" fontId="1" fillId="0" borderId="0" xfId="0" applyNumberFormat="1" applyFont="1" applyProtection="1"/>
    <xf numFmtId="164" fontId="2" fillId="0" borderId="0" xfId="0" applyNumberFormat="1" applyFont="1" applyProtection="1"/>
    <xf numFmtId="164" fontId="3" fillId="0" borderId="0" xfId="0" applyNumberFormat="1" applyFont="1" applyProtection="1"/>
    <xf numFmtId="164" fontId="4" fillId="0" borderId="0" xfId="0" applyNumberFormat="1" applyFont="1" applyProtection="1"/>
    <xf numFmtId="164" fontId="5" fillId="0" borderId="0" xfId="0" applyNumberFormat="1" applyFont="1" applyProtection="1"/>
    <xf numFmtId="0" fontId="1" fillId="0" borderId="0" xfId="0" applyFont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164" fontId="1" fillId="0" borderId="0" xfId="0" applyNumberFormat="1" applyFont="1" applyAlignment="1" applyProtection="1">
      <alignment horizontal="fill"/>
      <protection locked="0"/>
    </xf>
    <xf numFmtId="164" fontId="2" fillId="0" borderId="0" xfId="0" applyNumberFormat="1" applyFont="1" applyAlignment="1" applyProtection="1">
      <alignment horizontal="fill"/>
      <protection locked="0"/>
    </xf>
    <xf numFmtId="164" fontId="3" fillId="0" borderId="0" xfId="0" applyNumberFormat="1" applyFont="1" applyAlignment="1" applyProtection="1">
      <alignment horizontal="fill"/>
      <protection locked="0"/>
    </xf>
    <xf numFmtId="164" fontId="4" fillId="0" borderId="0" xfId="0" applyNumberFormat="1" applyFont="1" applyAlignment="1" applyProtection="1">
      <alignment horizontal="fill"/>
      <protection locked="0"/>
    </xf>
    <xf numFmtId="164" fontId="5" fillId="0" borderId="0" xfId="0" applyNumberFormat="1" applyFont="1" applyAlignment="1" applyProtection="1">
      <alignment horizontal="fill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164" fontId="9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  <protection locked="0"/>
    </xf>
    <xf numFmtId="164" fontId="7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/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164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/>
    <xf numFmtId="164" fontId="12" fillId="0" borderId="0" xfId="0" applyNumberFormat="1" applyFont="1" applyAlignment="1" applyProtection="1">
      <alignment horizontal="center"/>
      <protection locked="0"/>
    </xf>
    <xf numFmtId="164" fontId="13" fillId="0" borderId="0" xfId="0" applyNumberFormat="1" applyFont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164" fontId="14" fillId="0" borderId="0" xfId="0" applyNumberFormat="1" applyFont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0" fillId="0" borderId="0" xfId="0" quotePrefix="1" applyProtection="1"/>
    <xf numFmtId="164" fontId="0" fillId="0" borderId="0" xfId="0" quotePrefix="1" applyNumberFormat="1" applyAlignment="1" applyProtection="1">
      <alignment horizontal="left"/>
    </xf>
    <xf numFmtId="164" fontId="10" fillId="0" borderId="0" xfId="0" applyNumberFormat="1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164" fontId="16" fillId="0" borderId="0" xfId="0" applyNumberFormat="1" applyFont="1" applyProtection="1">
      <protection locked="0"/>
    </xf>
    <xf numFmtId="164" fontId="2" fillId="0" borderId="0" xfId="0" applyNumberFormat="1" applyFont="1" applyProtection="1"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164" fontId="1" fillId="0" borderId="0" xfId="0" applyNumberFormat="1" applyFont="1" applyAlignment="1" applyProtection="1">
      <alignment horizontal="left"/>
      <protection locked="0"/>
    </xf>
    <xf numFmtId="164" fontId="2" fillId="0" borderId="0" xfId="0" applyNumberFormat="1" applyFont="1" applyAlignment="1" applyProtection="1">
      <alignment horizontal="left"/>
      <protection locked="0"/>
    </xf>
    <xf numFmtId="164" fontId="3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6" fillId="0" borderId="0" xfId="0" applyNumberFormat="1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right"/>
    </xf>
    <xf numFmtId="164" fontId="17" fillId="0" borderId="0" xfId="0" applyNumberFormat="1" applyFont="1" applyAlignment="1" applyProtection="1">
      <alignment horizontal="center"/>
    </xf>
    <xf numFmtId="164" fontId="18" fillId="0" borderId="0" xfId="0" applyNumberFormat="1" applyFont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abSelected="1" topLeftCell="A53" workbookViewId="0">
      <selection activeCell="AG186" sqref="AG186"/>
    </sheetView>
  </sheetViews>
  <sheetFormatPr defaultColWidth="6.85546875" defaultRowHeight="15" x14ac:dyDescent="0.25"/>
  <cols>
    <col min="1" max="1" width="5.42578125" customWidth="1"/>
    <col min="2" max="2" width="10.7109375" customWidth="1"/>
    <col min="3" max="3" width="12.7109375" customWidth="1"/>
    <col min="4" max="4" width="14.140625" style="84" customWidth="1"/>
    <col min="5" max="5" width="2.7109375" style="17" customWidth="1"/>
    <col min="6" max="6" width="7.7109375" style="23" customWidth="1"/>
    <col min="7" max="7" width="6.85546875" style="18" customWidth="1"/>
    <col min="8" max="8" width="2.140625" style="3" customWidth="1"/>
    <col min="9" max="9" width="7.7109375" style="23" customWidth="1"/>
    <col min="10" max="10" width="6.85546875" style="19" customWidth="1"/>
    <col min="11" max="11" width="2.140625" style="5" customWidth="1"/>
    <col min="12" max="12" width="7.7109375" style="23" customWidth="1"/>
    <col min="13" max="13" width="6.85546875" style="20" customWidth="1"/>
    <col min="14" max="14" width="2.140625" style="7" customWidth="1"/>
    <col min="15" max="15" width="7.7109375" style="23" customWidth="1"/>
    <col min="16" max="16" width="6.85546875" style="21" customWidth="1"/>
    <col min="17" max="17" width="2.140625" style="9" customWidth="1"/>
    <col min="18" max="18" width="7.7109375" style="23" customWidth="1"/>
    <col min="19" max="19" width="6.85546875" style="22" customWidth="1"/>
    <col min="20" max="20" width="2.140625" style="5" customWidth="1"/>
    <col min="21" max="21" width="7.7109375" style="23" customWidth="1"/>
    <col min="22" max="22" width="6.85546875" style="20" customWidth="1"/>
    <col min="23" max="23" width="10.85546875" style="25" customWidth="1"/>
    <col min="24" max="24" width="10.5703125" style="26" customWidth="1"/>
    <col min="25" max="26" width="9.85546875" style="27" customWidth="1"/>
    <col min="27" max="27" width="9.7109375" style="82" customWidth="1"/>
    <col min="28" max="28" width="9.7109375" style="83" customWidth="1"/>
    <col min="29" max="29" width="11.28515625" style="84" customWidth="1"/>
    <col min="30" max="30" width="8.7109375" style="92" customWidth="1"/>
    <col min="31" max="31" width="10.7109375" style="84" customWidth="1"/>
    <col min="32" max="32" width="11.7109375" style="84" customWidth="1"/>
    <col min="33" max="33" width="9.140625" customWidth="1"/>
    <col min="34" max="34" width="3.85546875" customWidth="1"/>
    <col min="35" max="35" width="4.85546875" customWidth="1"/>
  </cols>
  <sheetData>
    <row r="1" spans="6:22" customFormat="1" hidden="1" x14ac:dyDescent="0.25">
      <c r="F1" s="1" t="s">
        <v>0</v>
      </c>
      <c r="G1" s="2" t="s">
        <v>1</v>
      </c>
      <c r="H1" s="3"/>
      <c r="I1" s="1" t="s">
        <v>0</v>
      </c>
      <c r="J1" s="4" t="s">
        <v>2</v>
      </c>
      <c r="K1" s="5"/>
      <c r="L1" s="1" t="s">
        <v>0</v>
      </c>
      <c r="M1" s="6" t="s">
        <v>3</v>
      </c>
      <c r="N1" s="7"/>
      <c r="O1" s="1" t="s">
        <v>0</v>
      </c>
      <c r="P1" s="8" t="s">
        <v>4</v>
      </c>
      <c r="Q1" s="9"/>
      <c r="R1" s="1" t="s">
        <v>0</v>
      </c>
      <c r="S1" s="10" t="s">
        <v>5</v>
      </c>
      <c r="T1" s="5"/>
      <c r="U1" s="1" t="s">
        <v>0</v>
      </c>
      <c r="V1" s="6" t="s">
        <v>3</v>
      </c>
    </row>
    <row r="2" spans="6:22" customFormat="1" hidden="1" x14ac:dyDescent="0.25">
      <c r="F2" s="11">
        <f>G56</f>
        <v>1234</v>
      </c>
      <c r="G2" s="12">
        <f>G57</f>
        <v>542</v>
      </c>
      <c r="H2" s="3"/>
      <c r="I2" s="11">
        <f>J56</f>
        <v>3124</v>
      </c>
      <c r="J2" s="13">
        <f>J57</f>
        <v>345</v>
      </c>
      <c r="K2" s="5"/>
      <c r="L2" s="11">
        <f>M56</f>
        <v>1342</v>
      </c>
      <c r="M2" s="14">
        <f>M57</f>
        <v>425</v>
      </c>
      <c r="N2" s="7"/>
      <c r="O2" s="11">
        <f>P56</f>
        <v>3421</v>
      </c>
      <c r="P2" s="15">
        <f>P57</f>
        <v>535</v>
      </c>
      <c r="Q2" s="9"/>
      <c r="R2" s="11">
        <f>S56</f>
        <v>3124</v>
      </c>
      <c r="S2" s="16">
        <f>S57</f>
        <v>425</v>
      </c>
      <c r="T2" s="5"/>
      <c r="U2" s="11">
        <f>V56</f>
        <v>3241</v>
      </c>
      <c r="V2" s="14">
        <f>V57</f>
        <v>243</v>
      </c>
    </row>
    <row r="3" spans="6:22" customFormat="1" hidden="1" x14ac:dyDescent="0.25">
      <c r="F3" s="11">
        <f>TRUNC((((((G56/10)-TRUNC((G56/10))))*100)+(((((+G56/100)-(TRUNC((G56/100))))*10)))))</f>
        <v>43</v>
      </c>
      <c r="G3" s="12">
        <f>((((+G57/10)-TRUNC((G57/10))))*10)</f>
        <v>2.0000000000000284</v>
      </c>
      <c r="H3" s="3"/>
      <c r="I3" s="11">
        <f>TRUNC((((((J56/10)-TRUNC((J56/10))))*100)+(((((+J56/100)-(TRUNC((J56/100))))*10)))))</f>
        <v>42</v>
      </c>
      <c r="J3" s="13">
        <f>((((+J57/10)-TRUNC((J57/10))))*10)</f>
        <v>5</v>
      </c>
      <c r="K3" s="5"/>
      <c r="L3" s="11">
        <f>TRUNC((((((M56/10)-TRUNC((M56/10))))*100)+(((((+M56/100)-(TRUNC((M56/100))))*10)))))</f>
        <v>24</v>
      </c>
      <c r="M3" s="14">
        <f>((((+M57/10)-TRUNC((M57/10))))*10)</f>
        <v>5</v>
      </c>
      <c r="N3" s="7"/>
      <c r="O3" s="11">
        <f>TRUNC((((((P56/10)-TRUNC((P56/10))))*100)+(((((+P56/100)-(TRUNC((P56/100))))*10)))))</f>
        <v>12</v>
      </c>
      <c r="P3" s="15">
        <f>((((+P57/10)-TRUNC((P57/10))))*10)</f>
        <v>5</v>
      </c>
      <c r="Q3" s="9"/>
      <c r="R3" s="11">
        <f>TRUNC((((((S56/10)-TRUNC((S56/10))))*100)+(((((+S56/100)-(TRUNC((S56/100))))*10)))))</f>
        <v>42</v>
      </c>
      <c r="S3" s="16">
        <f>((((+S57/10)-TRUNC((S57/10))))*10)</f>
        <v>5</v>
      </c>
      <c r="T3" s="5"/>
      <c r="U3" s="11">
        <f>TRUNC((((((V56/10)-TRUNC((V56/10))))*100)+(((((+V56/100)-(TRUNC((V56/100))))*10)))))</f>
        <v>14</v>
      </c>
      <c r="V3" s="14">
        <f>((((+V57/10)-TRUNC((V57/10))))*10)</f>
        <v>3.0000000000000071</v>
      </c>
    </row>
    <row r="4" spans="6:22" customFormat="1" hidden="1" x14ac:dyDescent="0.25">
      <c r="F4" s="11">
        <f>(TRUNC(((((G56/1000)-TRUNC((G56/1000))))*10))+((TRUNC((F3/10))*10)))</f>
        <v>42</v>
      </c>
      <c r="G4" s="12">
        <f>(TRUNC((((+G57/100)-TRUNC((G57/100)))*10))+G3)</f>
        <v>6.0000000000000284</v>
      </c>
      <c r="H4" s="3"/>
      <c r="I4" s="11">
        <f>(TRUNC(((((J56/1000)-TRUNC((J56/1000))))*10))+((TRUNC((I3/10))*10)))</f>
        <v>41</v>
      </c>
      <c r="J4" s="13">
        <f>(TRUNC((((+J57/100)-TRUNC((J57/100)))*10))+J3)</f>
        <v>9</v>
      </c>
      <c r="K4" s="5"/>
      <c r="L4" s="11">
        <f>(TRUNC(((((M56/1000)-TRUNC((M56/1000))))*10))+((TRUNC((L3/10))*10)))</f>
        <v>23</v>
      </c>
      <c r="M4" s="14">
        <f>(TRUNC((((+M57/100)-TRUNC((M57/100)))*10))+M3)</f>
        <v>7</v>
      </c>
      <c r="N4" s="7"/>
      <c r="O4" s="11">
        <f>(TRUNC(((((P56/1000)-TRUNC((P56/1000))))*10))+((TRUNC((O3/10))*10)))</f>
        <v>14</v>
      </c>
      <c r="P4" s="15">
        <f>(TRUNC((((+P57/100)-TRUNC((P57/100)))*10))+P3)</f>
        <v>8</v>
      </c>
      <c r="Q4" s="9"/>
      <c r="R4" s="11">
        <f>(TRUNC(((((S56/1000)-TRUNC((S56/1000))))*10))+((TRUNC((R3/10))*10)))</f>
        <v>41</v>
      </c>
      <c r="S4" s="16">
        <f>(TRUNC((((+S57/100)-TRUNC((S57/100)))*10))+S3)</f>
        <v>7</v>
      </c>
      <c r="T4" s="5"/>
      <c r="U4" s="11">
        <f>(TRUNC(((((V56/1000)-TRUNC((V56/1000))))*10))+((TRUNC((U3/10))*10)))</f>
        <v>12</v>
      </c>
      <c r="V4" s="14">
        <f>(TRUNC((((+V57/100)-TRUNC((V57/100)))*10))+V3)</f>
        <v>7.0000000000000071</v>
      </c>
    </row>
    <row r="5" spans="6:22" customFormat="1" hidden="1" x14ac:dyDescent="0.25">
      <c r="F5" s="11">
        <f>TRUNC(((TRUNC((G56/1000))+((TRUNC((F3/10))*10)))))</f>
        <v>41</v>
      </c>
      <c r="G5" s="12">
        <f>((TRUNC((((+G57/100)-TRUNC((G57/100)))*10))+G3)+TRUNC((G57/100)))</f>
        <v>11.000000000000028</v>
      </c>
      <c r="H5" s="3"/>
      <c r="I5" s="11">
        <f>TRUNC(((TRUNC((J56/1000))+((TRUNC((I3/10))*10)))))</f>
        <v>43</v>
      </c>
      <c r="J5" s="13">
        <f>((TRUNC((((+J57/100)-TRUNC((J57/100)))*10))+J3)+TRUNC((J57/100)))</f>
        <v>12</v>
      </c>
      <c r="K5" s="5"/>
      <c r="L5" s="11">
        <f>TRUNC(((TRUNC((M56/1000))+((TRUNC((L3/10))*10)))))</f>
        <v>21</v>
      </c>
      <c r="M5" s="14">
        <f>((TRUNC((((+M57/100)-TRUNC((M57/100)))*10))+M3)+TRUNC((M57/100)))</f>
        <v>11</v>
      </c>
      <c r="N5" s="7"/>
      <c r="O5" s="11">
        <f>TRUNC(((TRUNC((P56/1000))+((TRUNC((O3/10))*10)))))</f>
        <v>13</v>
      </c>
      <c r="P5" s="15">
        <f>((TRUNC((((+P57/100)-TRUNC((P57/100)))*10))+P3)+TRUNC((P57/100)))</f>
        <v>13</v>
      </c>
      <c r="Q5" s="9"/>
      <c r="R5" s="11">
        <f>TRUNC(((TRUNC((S56/1000))+((TRUNC((R3/10))*10)))))</f>
        <v>43</v>
      </c>
      <c r="S5" s="16">
        <f>((TRUNC((((+S57/100)-TRUNC((S57/100)))*10))+S3)+TRUNC((S57/100)))</f>
        <v>11</v>
      </c>
      <c r="T5" s="5"/>
      <c r="U5" s="11">
        <f>TRUNC(((TRUNC((V56/1000))+((TRUNC((U3/10))*10)))))</f>
        <v>13</v>
      </c>
      <c r="V5" s="14">
        <f>((TRUNC((((+V57/100)-TRUNC((V57/100)))*10))+V3)+TRUNC((V57/100)))</f>
        <v>9.0000000000000071</v>
      </c>
    </row>
    <row r="6" spans="6:22" customFormat="1" hidden="1" x14ac:dyDescent="0.25">
      <c r="F6" s="11">
        <f>(TRUNC(((((G56/1000)-TRUNC((G56/1000))))*10))+((TRUNC((((+G56/100)-TRUNC((G56/100)))*10))*10)))</f>
        <v>32</v>
      </c>
      <c r="G6" s="12">
        <f>TRUNC((((+G57/100)-TRUNC((G57/100)))*10))</f>
        <v>4</v>
      </c>
      <c r="H6" s="3"/>
      <c r="I6" s="11">
        <f>(TRUNC(((((J56/1000)-TRUNC((J56/1000))))*10))+((TRUNC((((+J56/100)-TRUNC((J56/100)))*10))*10)))</f>
        <v>21</v>
      </c>
      <c r="J6" s="13">
        <f>TRUNC((((+J57/100)-TRUNC((J57/100)))*10))</f>
        <v>4</v>
      </c>
      <c r="K6" s="5"/>
      <c r="L6" s="11">
        <f>(TRUNC(((((M56/1000)-TRUNC((M56/1000))))*10))+((TRUNC((((+M56/100)-TRUNC((M56/100)))*10))*10)))</f>
        <v>43</v>
      </c>
      <c r="M6" s="14">
        <f>TRUNC((((+M57/100)-TRUNC((M57/100)))*10))</f>
        <v>2</v>
      </c>
      <c r="N6" s="7"/>
      <c r="O6" s="11">
        <f>(TRUNC(((((P56/1000)-TRUNC((P56/1000))))*10))+((TRUNC((((+P56/100)-TRUNC((P56/100)))*10))*10)))</f>
        <v>24</v>
      </c>
      <c r="P6" s="15">
        <f>TRUNC((((+P57/100)-TRUNC((P57/100)))*10))</f>
        <v>3</v>
      </c>
      <c r="Q6" s="9"/>
      <c r="R6" s="11">
        <f>(TRUNC(((((S56/1000)-TRUNC((S56/1000))))*10))+((TRUNC((((+S56/100)-TRUNC((S56/100)))*10))*10)))</f>
        <v>21</v>
      </c>
      <c r="S6" s="16">
        <f>TRUNC((((+S57/100)-TRUNC((S57/100)))*10))</f>
        <v>2</v>
      </c>
      <c r="T6" s="5"/>
      <c r="U6" s="11">
        <f>(TRUNC(((((V56/1000)-TRUNC((V56/1000))))*10))+((TRUNC((((+V56/100)-TRUNC((V56/100)))*10))*10)))</f>
        <v>42</v>
      </c>
      <c r="V6" s="14">
        <f>TRUNC((((+V57/100)-TRUNC((V57/100)))*10))</f>
        <v>4</v>
      </c>
    </row>
    <row r="7" spans="6:22" customFormat="1" hidden="1" x14ac:dyDescent="0.25">
      <c r="F7" s="11">
        <f>(((TRUNC(((((G56/100)-TRUNC((G56/100))))*10))*10))+(TRUNC((+G56/1000))))</f>
        <v>31</v>
      </c>
      <c r="G7" s="12">
        <f>(TRUNC((G57/100))+G6)</f>
        <v>9</v>
      </c>
      <c r="H7" s="3"/>
      <c r="I7" s="11">
        <f>(((TRUNC(((((J56/100)-TRUNC((J56/100))))*10))*10))+(TRUNC((+J56/1000))))</f>
        <v>23</v>
      </c>
      <c r="J7" s="13">
        <f>(TRUNC((J57/100))+J6)</f>
        <v>7</v>
      </c>
      <c r="K7" s="5"/>
      <c r="L7" s="11">
        <f>(((TRUNC(((((M56/100)-TRUNC((M56/100))))*10))*10))+(TRUNC((+M56/1000))))</f>
        <v>41</v>
      </c>
      <c r="M7" s="14">
        <f>(TRUNC((M57/100))+M6)</f>
        <v>6</v>
      </c>
      <c r="N7" s="7"/>
      <c r="O7" s="11">
        <f>(((TRUNC(((((P56/100)-TRUNC((P56/100))))*10))*10))+(TRUNC((+P56/1000))))</f>
        <v>23</v>
      </c>
      <c r="P7" s="15">
        <f>(TRUNC((P57/100))+P6)</f>
        <v>8</v>
      </c>
      <c r="Q7" s="9"/>
      <c r="R7" s="11">
        <f>(((TRUNC(((((S56/100)-TRUNC((S56/100))))*10))*10))+(TRUNC((+S56/1000))))</f>
        <v>23</v>
      </c>
      <c r="S7" s="16">
        <f>(TRUNC((S57/100))+S6)</f>
        <v>6</v>
      </c>
      <c r="T7" s="5"/>
      <c r="U7" s="11">
        <f>(((TRUNC(((((V56/100)-TRUNC((V56/100))))*10))*10))+(TRUNC((+V56/1000))))</f>
        <v>43</v>
      </c>
      <c r="V7" s="14">
        <f>(TRUNC((V57/100))+V6)</f>
        <v>6</v>
      </c>
    </row>
    <row r="8" spans="6:22" customFormat="1" hidden="1" x14ac:dyDescent="0.25">
      <c r="F8" s="11">
        <f>(TRUNC((G56/1000))+((TRUNC((((+G56/1000)-TRUNC((G56/1000)))*10))*10)))</f>
        <v>21</v>
      </c>
      <c r="G8" s="12">
        <f>TRUNC((G57/100))</f>
        <v>5</v>
      </c>
      <c r="H8" s="3"/>
      <c r="I8" s="11">
        <f>(TRUNC((J56/1000))+((TRUNC((((+J56/1000)-TRUNC((J56/1000)))*10))*10)))</f>
        <v>13</v>
      </c>
      <c r="J8" s="13">
        <f>TRUNC((J57/100))</f>
        <v>3</v>
      </c>
      <c r="K8" s="5"/>
      <c r="L8" s="11">
        <f>(TRUNC((M56/1000))+((TRUNC((((+M56/1000)-TRUNC((M56/1000)))*10))*10)))</f>
        <v>31</v>
      </c>
      <c r="M8" s="14">
        <f>TRUNC((M57/100))</f>
        <v>4</v>
      </c>
      <c r="N8" s="7"/>
      <c r="O8" s="11">
        <f>(TRUNC((P56/1000))+((TRUNC((((+P56/1000)-TRUNC((P56/1000)))*10))*10)))</f>
        <v>43</v>
      </c>
      <c r="P8" s="15">
        <f>TRUNC((P57/100))</f>
        <v>5</v>
      </c>
      <c r="Q8" s="9"/>
      <c r="R8" s="11">
        <f>(TRUNC((S56/1000))+((TRUNC((((+S56/1000)-TRUNC((S56/1000)))*10))*10)))</f>
        <v>13</v>
      </c>
      <c r="S8" s="16">
        <f>TRUNC((S57/100))</f>
        <v>4</v>
      </c>
      <c r="T8" s="5"/>
      <c r="U8" s="11">
        <f>(TRUNC((V56/1000))+((TRUNC((((+V56/1000)-TRUNC((V56/1000)))*10))*10)))</f>
        <v>23</v>
      </c>
      <c r="V8" s="14">
        <f>TRUNC((V57/100))</f>
        <v>2</v>
      </c>
    </row>
    <row r="9" spans="6:22" customFormat="1" hidden="1" x14ac:dyDescent="0.25">
      <c r="F9" s="1" t="s">
        <v>6</v>
      </c>
      <c r="G9" s="2" t="s">
        <v>7</v>
      </c>
      <c r="H9" s="3"/>
      <c r="I9" s="1" t="s">
        <v>6</v>
      </c>
      <c r="J9" s="4" t="s">
        <v>7</v>
      </c>
      <c r="K9" s="5"/>
      <c r="L9" s="1" t="s">
        <v>6</v>
      </c>
      <c r="M9" s="6" t="s">
        <v>7</v>
      </c>
      <c r="N9" s="7"/>
      <c r="O9" s="1" t="s">
        <v>6</v>
      </c>
      <c r="P9" s="8" t="s">
        <v>7</v>
      </c>
      <c r="Q9" s="9"/>
      <c r="R9" s="1" t="s">
        <v>6</v>
      </c>
      <c r="S9" s="10" t="s">
        <v>7</v>
      </c>
      <c r="T9" s="5"/>
      <c r="U9" s="1" t="s">
        <v>6</v>
      </c>
      <c r="V9" s="6" t="s">
        <v>7</v>
      </c>
    </row>
    <row r="10" spans="6:22" customFormat="1" hidden="1" x14ac:dyDescent="0.25">
      <c r="F10" s="11">
        <v>12</v>
      </c>
      <c r="G10" s="12">
        <f>IF((F10=F3),G3,IF((F10=F4),G4,IF((F10=F5),G5,IF((F10=F6),G6,IF((F10=F7),G7,IF((F10=F8),G8,0))))))</f>
        <v>0</v>
      </c>
      <c r="H10" s="3"/>
      <c r="I10" s="11">
        <v>12</v>
      </c>
      <c r="J10" s="13">
        <f>IF((I10=I3),J3,IF((I10=I4),J4,IF((I10=I5),J5,IF((I10=I6),J6,IF((I10=I7),J7,IF((I10=I8),J8,0))))))</f>
        <v>0</v>
      </c>
      <c r="K10" s="5"/>
      <c r="L10" s="11">
        <v>12</v>
      </c>
      <c r="M10" s="14">
        <f>IF((L10=L3),M3,IF((L10=L4),M4,IF((L10=L5),M5,IF((L10=L6),M6,IF((L10=L7),M7,IF((L10=L8),M8,0))))))</f>
        <v>0</v>
      </c>
      <c r="N10" s="7"/>
      <c r="O10" s="11">
        <v>12</v>
      </c>
      <c r="P10" s="15">
        <f>IF((O10=O3),P3,IF((O10=O4),P4,IF((O10=O5),P5,IF((O10=O6),P6,IF((O10=O7),P7,IF((O10=O8),P8,0))))))</f>
        <v>5</v>
      </c>
      <c r="Q10" s="9"/>
      <c r="R10" s="11">
        <v>12</v>
      </c>
      <c r="S10" s="16">
        <f>IF((R10=R3),S3,IF((R10=R4),S4,IF((R10=R5),S5,IF((R10=R6),S6,IF((R10=R7),S7,IF((R10=R8),S8,0))))))</f>
        <v>0</v>
      </c>
      <c r="T10" s="5"/>
      <c r="U10" s="11">
        <v>12</v>
      </c>
      <c r="V10" s="14">
        <f>IF((U10=U3),V3,IF((U10=U4),V4,IF((U10=U5),V5,IF((U10=U6),V6,IF((U10=U7),V7,IF((U10=U8),V8,0))))))</f>
        <v>7.0000000000000071</v>
      </c>
    </row>
    <row r="11" spans="6:22" customFormat="1" hidden="1" x14ac:dyDescent="0.25">
      <c r="F11" s="11">
        <v>13</v>
      </c>
      <c r="G11" s="12">
        <f>IF((F11=F3),G3,IF((F11=F4),G4,IF((F11=F5),G5,IF((F11=F6),G6,IF((F11=F7),G7,IF((F11=F8),G8,0))))))</f>
        <v>0</v>
      </c>
      <c r="H11" s="3"/>
      <c r="I11" s="11">
        <v>13</v>
      </c>
      <c r="J11" s="13">
        <f>IF((I11=I3),J3,IF((I11=I4),J4,IF((I11=I5),J5,IF((I11=I6),J6,IF((I11=I7),J7,IF((I11=I8),J8,0))))))</f>
        <v>3</v>
      </c>
      <c r="K11" s="5"/>
      <c r="L11" s="11">
        <v>13</v>
      </c>
      <c r="M11" s="14">
        <f>IF((L11=L3),M3,IF((L11=L4),M4,IF((L11=L5),M5,IF((L11=L6),M6,IF((L11=L7),M7,IF((L11=L8),M8,0))))))</f>
        <v>0</v>
      </c>
      <c r="N11" s="7"/>
      <c r="O11" s="11">
        <v>13</v>
      </c>
      <c r="P11" s="15">
        <f>IF((O11=O3),P3,IF((O11=O4),P4,IF((O11=O5),P5,IF((O11=O6),P6,IF((O11=O7),P7,IF((O11=O8),P8,0))))))</f>
        <v>13</v>
      </c>
      <c r="Q11" s="9"/>
      <c r="R11" s="11">
        <v>13</v>
      </c>
      <c r="S11" s="16">
        <f>IF((R11=R3),S3,IF((R11=R4),S4,IF((R11=R5),S5,IF((R11=R6),S6,IF((R11=R7),S7,IF((R11=R8),S8,0))))))</f>
        <v>4</v>
      </c>
      <c r="T11" s="5"/>
      <c r="U11" s="11">
        <v>13</v>
      </c>
      <c r="V11" s="14">
        <f>IF((U11=U3),V3,IF((U11=U4),V4,IF((U11=U5),V5,IF((U11=U6),V6,IF((U11=U7),V7,IF((U11=U8),V8,0))))))</f>
        <v>9.0000000000000071</v>
      </c>
    </row>
    <row r="12" spans="6:22" customFormat="1" hidden="1" x14ac:dyDescent="0.25">
      <c r="F12" s="11">
        <v>14</v>
      </c>
      <c r="G12" s="12">
        <f>IF((F12=F3),G3,IF((F12=F4),G4,IF((F12=F5),G5,IF((F12=F6),G6,IF((F12=F7),G7,IF((F12=F8),G8,0))))))</f>
        <v>0</v>
      </c>
      <c r="H12" s="3"/>
      <c r="I12" s="11">
        <v>14</v>
      </c>
      <c r="J12" s="13">
        <f>IF((I12=I3),J3,IF((I12=I4),J4,IF((I12=I5),J5,IF((I12=I6),J6,IF((I12=I7),J7,IF((I12=I8),J8,0))))))</f>
        <v>0</v>
      </c>
      <c r="K12" s="5"/>
      <c r="L12" s="11">
        <v>14</v>
      </c>
      <c r="M12" s="14">
        <f>IF((L12=L3),M3,IF((L12=L4),M4,IF((L12=L5),M5,IF((L12=L6),M6,IF((L12=L7),M7,IF((L12=L8),M8,0))))))</f>
        <v>0</v>
      </c>
      <c r="N12" s="7"/>
      <c r="O12" s="11">
        <v>14</v>
      </c>
      <c r="P12" s="15">
        <f>IF((O12=O3),P3,IF((O12=O4),P4,IF((O12=O5),P5,IF((O12=O6),P6,IF((O12=O7),P7,IF((O12=O8),P8,0))))))</f>
        <v>8</v>
      </c>
      <c r="Q12" s="9"/>
      <c r="R12" s="11">
        <v>14</v>
      </c>
      <c r="S12" s="16">
        <f>IF((R12=R3),S3,IF((R12=R4),S4,IF((R12=R5),S5,IF((R12=R6),S6,IF((R12=R7),S7,IF((R12=R8),S8,0))))))</f>
        <v>0</v>
      </c>
      <c r="T12" s="5"/>
      <c r="U12" s="11">
        <v>14</v>
      </c>
      <c r="V12" s="14">
        <f>IF((U12=U3),V3,IF((U12=U4),V4,IF((U12=U5),V5,IF((U12=U6),V6,IF((U12=U7),V7,IF((U12=U8),V8,0))))))</f>
        <v>3.0000000000000071</v>
      </c>
    </row>
    <row r="13" spans="6:22" customFormat="1" hidden="1" x14ac:dyDescent="0.25">
      <c r="F13" s="11">
        <v>21</v>
      </c>
      <c r="G13" s="12">
        <f>IF((F13=F3),G3,IF((F13=F4),G4,IF((F13=F5),G5,IF((F13=F6),G6,IF((F13=F7),G7,IF((F13=F8),G8,0))))))</f>
        <v>5</v>
      </c>
      <c r="H13" s="3"/>
      <c r="I13" s="11">
        <v>21</v>
      </c>
      <c r="J13" s="13">
        <f>IF((I13=I3),J3,IF((I13=I4),J4,IF((I13=I5),J5,IF((I13=I6),J6,IF((I13=I7),J7,IF((I13=I8),J8,0))))))</f>
        <v>4</v>
      </c>
      <c r="K13" s="5"/>
      <c r="L13" s="11">
        <v>21</v>
      </c>
      <c r="M13" s="14">
        <f>IF((L13=L3),M3,IF((L13=L4),M4,IF((L13=L5),M5,IF((L13=L6),M6,IF((L13=L7),M7,IF((L13=L8),M8,0))))))</f>
        <v>11</v>
      </c>
      <c r="N13" s="7"/>
      <c r="O13" s="11">
        <v>21</v>
      </c>
      <c r="P13" s="15">
        <f>IF((O13=O3),P3,IF((O13=O4),P4,IF((O13=O5),P5,IF((O13=O6),P6,IF((O13=O7),P7,IF((O13=O8),P8,0))))))</f>
        <v>0</v>
      </c>
      <c r="Q13" s="9"/>
      <c r="R13" s="11">
        <v>21</v>
      </c>
      <c r="S13" s="16">
        <f>IF((R13=R3),S3,IF((R13=R4),S4,IF((R13=R5),S5,IF((R13=R6),S6,IF((R13=R7),S7,IF((R13=R8),S8,0))))))</f>
        <v>2</v>
      </c>
      <c r="T13" s="5"/>
      <c r="U13" s="11">
        <v>21</v>
      </c>
      <c r="V13" s="14">
        <f>IF((U13=U3),V3,IF((U13=U4),V4,IF((U13=U5),V5,IF((U13=U6),V6,IF((U13=U7),V7,IF((U13=U8),V8,0))))))</f>
        <v>0</v>
      </c>
    </row>
    <row r="14" spans="6:22" customFormat="1" hidden="1" x14ac:dyDescent="0.25">
      <c r="F14" s="11">
        <v>23</v>
      </c>
      <c r="G14" s="12">
        <f>IF((F14=F3),G3,IF((F14=F4),G4,IF((F14=F5),G5,IF((F14=F6),G6,IF((F14=F7),G7,IF((F14=F8),G8,0))))))</f>
        <v>0</v>
      </c>
      <c r="H14" s="3"/>
      <c r="I14" s="11">
        <v>23</v>
      </c>
      <c r="J14" s="13">
        <f>IF((I14=I3),J3,IF((I14=I4),J4,IF((I14=I5),J5,IF((I14=I6),J6,IF((I14=I7),J7,IF((I14=I8),J8,0))))))</f>
        <v>7</v>
      </c>
      <c r="K14" s="5"/>
      <c r="L14" s="11">
        <v>23</v>
      </c>
      <c r="M14" s="14">
        <f>IF((L14=L3),M3,IF((L14=L4),M4,IF((L14=L5),M5,IF((L14=L6),M6,IF((L14=L7),M7,IF((L14=L8),M8,0))))))</f>
        <v>7</v>
      </c>
      <c r="N14" s="7"/>
      <c r="O14" s="11">
        <v>23</v>
      </c>
      <c r="P14" s="15">
        <f>IF((O14=O3),P3,IF((O14=O4),P4,IF((O14=O5),P5,IF((O14=O6),P6,IF((O14=O7),P7,IF((O14=O8),P8,0))))))</f>
        <v>8</v>
      </c>
      <c r="Q14" s="9"/>
      <c r="R14" s="11">
        <v>23</v>
      </c>
      <c r="S14" s="16">
        <f>IF((R14=R3),S3,IF((R14=R4),S4,IF((R14=R5),S5,IF((R14=R6),S6,IF((R14=R7),S7,IF((R14=R8),S8,0))))))</f>
        <v>6</v>
      </c>
      <c r="T14" s="5"/>
      <c r="U14" s="11">
        <v>23</v>
      </c>
      <c r="V14" s="14">
        <f>IF((U14=U3),V3,IF((U14=U4),V4,IF((U14=U5),V5,IF((U14=U6),V6,IF((U14=U7),V7,IF((U14=U8),V8,0))))))</f>
        <v>2</v>
      </c>
    </row>
    <row r="15" spans="6:22" customFormat="1" hidden="1" x14ac:dyDescent="0.25">
      <c r="F15" s="11">
        <v>24</v>
      </c>
      <c r="G15" s="12">
        <f>IF((F15=F3),G3,IF((F15=F4),G4,IF((F15=F5),G5,IF((F15=F6),G6,IF((F15=F7),G7,IF((F15=F8),G8,0))))))</f>
        <v>0</v>
      </c>
      <c r="H15" s="3"/>
      <c r="I15" s="11">
        <v>24</v>
      </c>
      <c r="J15" s="13">
        <f>IF((I15=I3),J3,IF((I15=I4),J4,IF((I15=I5),J5,IF((I15=I6),J6,IF((I15=I7),J7,IF((I15=I8),J8,0))))))</f>
        <v>0</v>
      </c>
      <c r="K15" s="5"/>
      <c r="L15" s="11">
        <v>24</v>
      </c>
      <c r="M15" s="14">
        <f>IF((L15=L3),M3,IF((L15=L4),M4,IF((L15=L5),M5,IF((L15=L6),M6,IF((L15=L7),M7,IF((L15=L8),M8,0))))))</f>
        <v>5</v>
      </c>
      <c r="N15" s="7"/>
      <c r="O15" s="11">
        <v>24</v>
      </c>
      <c r="P15" s="15">
        <f>IF((O15=O3),P3,IF((O15=O4),P4,IF((O15=O5),P5,IF((O15=O6),P6,IF((O15=O7),P7,IF((O15=O8),P8,0))))))</f>
        <v>3</v>
      </c>
      <c r="Q15" s="9"/>
      <c r="R15" s="11">
        <v>24</v>
      </c>
      <c r="S15" s="16">
        <f>IF((R15=R3),S3,IF((R15=R4),S4,IF((R15=R5),S5,IF((R15=R6),S6,IF((R15=R7),S7,IF((R15=R8),S8,0))))))</f>
        <v>0</v>
      </c>
      <c r="T15" s="5"/>
      <c r="U15" s="11">
        <v>24</v>
      </c>
      <c r="V15" s="14">
        <f>IF((U15=U3),V3,IF((U15=U4),V4,IF((U15=U5),V5,IF((U15=U6),V6,IF((U15=U7),V7,IF((U15=U8),V8,0))))))</f>
        <v>0</v>
      </c>
    </row>
    <row r="16" spans="6:22" customFormat="1" hidden="1" x14ac:dyDescent="0.25">
      <c r="F16" s="11">
        <v>31</v>
      </c>
      <c r="G16" s="12">
        <f>IF((F16=F3),G3,IF((F16=F4),G4,IF((F16=F5),G5,IF((F16=F6),G6,IF((F16=F7),G7,IF((F16=F8),G8,0))))))</f>
        <v>9</v>
      </c>
      <c r="H16" s="3"/>
      <c r="I16" s="11">
        <v>31</v>
      </c>
      <c r="J16" s="13">
        <f>IF((I16=I3),J3,IF((I16=I4),J4,IF((I16=I5),J5,IF((I16=I6),J6,IF((I16=I7),J7,IF((I16=I8),J8,0))))))</f>
        <v>0</v>
      </c>
      <c r="K16" s="5"/>
      <c r="L16" s="11">
        <v>31</v>
      </c>
      <c r="M16" s="14">
        <f>IF((L16=L3),M3,IF((L16=L4),M4,IF((L16=L5),M5,IF((L16=L6),M6,IF((L16=L7),M7,IF((L16=L8),M8,0))))))</f>
        <v>4</v>
      </c>
      <c r="N16" s="7"/>
      <c r="O16" s="11">
        <v>31</v>
      </c>
      <c r="P16" s="15">
        <f>IF((O16=O3),P3,IF((O16=O4),P4,IF((O16=O5),P5,IF((O16=O6),P6,IF((O16=O7),P7,IF((O16=O8),P8,0))))))</f>
        <v>0</v>
      </c>
      <c r="Q16" s="9"/>
      <c r="R16" s="11">
        <v>31</v>
      </c>
      <c r="S16" s="16">
        <f>IF((R16=R3),S3,IF((R16=R4),S4,IF((R16=R5),S5,IF((R16=R6),S6,IF((R16=R7),S7,IF((R16=R8),S8,0))))))</f>
        <v>0</v>
      </c>
      <c r="T16" s="5"/>
      <c r="U16" s="11">
        <v>31</v>
      </c>
      <c r="V16" s="14">
        <f>IF((U16=U3),V3,IF((U16=U4),V4,IF((U16=U5),V5,IF((U16=U6),V6,IF((U16=U7),V7,IF((U16=U8),V8,0))))))</f>
        <v>0</v>
      </c>
    </row>
    <row r="17" spans="4:32" hidden="1" x14ac:dyDescent="0.25">
      <c r="D17"/>
      <c r="F17" s="11">
        <v>32</v>
      </c>
      <c r="G17" s="12">
        <f>IF((F17=F3),G3,IF((F17=F4),G4,IF((F17=F5),G5,IF((F17=F6),G6,IF((F17=F7),G7,IF((F17=F8),G8,0))))))</f>
        <v>4</v>
      </c>
      <c r="I17" s="11">
        <v>32</v>
      </c>
      <c r="J17" s="13">
        <f>IF((I17=I3),J3,IF((I17=I4),J4,IF((I17=I5),J5,IF((I17=I6),J6,IF((I17=I7),J7,IF((I17=I8),J8,0))))))</f>
        <v>0</v>
      </c>
      <c r="L17" s="11">
        <v>32</v>
      </c>
      <c r="M17" s="14">
        <f>IF((L17=L3),M3,IF((L17=L4),M4,IF((L17=L5),M5,IF((L17=L6),M6,IF((L17=L7),M7,IF((L17=L8),M8,0))))))</f>
        <v>0</v>
      </c>
      <c r="O17" s="11">
        <v>32</v>
      </c>
      <c r="P17" s="15">
        <f>IF((O17=O3),P3,IF((O17=O4),P4,IF((O17=O5),P5,IF((O17=O6),P6,IF((O17=O7),P7,IF((O17=O8),P8,0))))))</f>
        <v>0</v>
      </c>
      <c r="R17" s="11">
        <v>32</v>
      </c>
      <c r="S17" s="16">
        <f>IF((R17=R3),S3,IF((R17=R4),S4,IF((R17=R5),S5,IF((R17=R6),S6,IF((R17=R7),S7,IF((R17=R8),S8,0))))))</f>
        <v>0</v>
      </c>
      <c r="U17" s="11">
        <v>32</v>
      </c>
      <c r="V17" s="14">
        <f>IF((U17=U3),V3,IF((U17=U4),V4,IF((U17=U5),V5,IF((U17=U6),V6,IF((U17=U7),V7,IF((U17=U8),V8,0))))))</f>
        <v>0</v>
      </c>
      <c r="W17"/>
      <c r="X17"/>
      <c r="Y17"/>
      <c r="Z17"/>
      <c r="AA17"/>
      <c r="AB17"/>
      <c r="AC17"/>
      <c r="AD17"/>
      <c r="AE17"/>
      <c r="AF17"/>
    </row>
    <row r="18" spans="4:32" hidden="1" x14ac:dyDescent="0.25">
      <c r="D18"/>
      <c r="F18" s="11">
        <v>34</v>
      </c>
      <c r="G18" s="12">
        <f>IF((F18=F3),G3,IF((F18=F4),G4,IF((F18=F5),G5,IF((F18=F6),G6,IF((F18=F7),G7,IF((F18=F8),G8,0))))))</f>
        <v>0</v>
      </c>
      <c r="I18" s="11">
        <v>34</v>
      </c>
      <c r="J18" s="13">
        <f>IF((I18=I3),J3,IF((I18=I4),J4,IF((I18=I5),J5,IF((I18=I6),J6,IF((I18=I7),J7,IF((I18=I8),J8,0))))))</f>
        <v>0</v>
      </c>
      <c r="L18" s="11">
        <v>34</v>
      </c>
      <c r="M18" s="14">
        <f>IF((L18=L3),M3,IF((L18=L4),M4,IF((L18=L5),M5,IF((L18=L6),M6,IF((L18=L7),M7,IF((L18=L8),M8,0))))))</f>
        <v>0</v>
      </c>
      <c r="O18" s="11">
        <v>34</v>
      </c>
      <c r="P18" s="15">
        <f>IF((O18=O3),P3,IF((O18=O4),P4,IF((O18=O5),P5,IF((O18=O6),P6,IF((O18=O7),P7,IF((O18=O8),P8,0))))))</f>
        <v>0</v>
      </c>
      <c r="R18" s="11">
        <v>34</v>
      </c>
      <c r="S18" s="16">
        <f>IF((R18=R3),S3,IF((R18=R4),S4,IF((R18=R5),S5,IF((R18=R6),S6,IF((R18=R7),S7,IF((R18=R8),S8,0))))))</f>
        <v>0</v>
      </c>
      <c r="U18" s="11">
        <v>34</v>
      </c>
      <c r="V18" s="14">
        <f>IF((U18=U3),V3,IF((U18=U4),V4,IF((U18=U5),V5,IF((U18=U6),V6,IF((U18=U7),V7,IF((U18=U8),V8,0))))))</f>
        <v>0</v>
      </c>
      <c r="W18"/>
      <c r="X18"/>
      <c r="Y18"/>
      <c r="Z18"/>
      <c r="AA18"/>
      <c r="AB18"/>
      <c r="AC18"/>
      <c r="AD18"/>
      <c r="AE18"/>
      <c r="AF18"/>
    </row>
    <row r="19" spans="4:32" hidden="1" x14ac:dyDescent="0.25">
      <c r="D19"/>
      <c r="F19" s="11">
        <v>41</v>
      </c>
      <c r="G19" s="12">
        <f>IF((F19=F3),G3,IF((F19=F4),G4,IF((F19=F5),G5,IF((F19=F6),G6,IF((F19=F7),G7,IF((F19=F8),G8,0))))))</f>
        <v>11.000000000000028</v>
      </c>
      <c r="I19" s="11">
        <v>41</v>
      </c>
      <c r="J19" s="13">
        <f>IF((I19=I3),J3,IF((I19=I4),J4,IF((I19=I5),J5,IF((I19=I6),J6,IF((I19=I7),J7,IF((I19=I8),J8,0))))))</f>
        <v>9</v>
      </c>
      <c r="L19" s="11">
        <v>41</v>
      </c>
      <c r="M19" s="14">
        <f>IF((L19=L3),M3,IF((L19=L4),M4,IF((L19=L5),M5,IF((L19=L6),M6,IF((L19=L7),M7,IF((L19=L8),M8,0))))))</f>
        <v>6</v>
      </c>
      <c r="O19" s="11">
        <v>41</v>
      </c>
      <c r="P19" s="15">
        <f>IF((O19=O3),P3,IF((O19=O4),P4,IF((O19=O5),P5,IF((O19=O6),P6,IF((O19=O7),P7,IF((O19=O8),P8,0))))))</f>
        <v>0</v>
      </c>
      <c r="R19" s="11">
        <v>41</v>
      </c>
      <c r="S19" s="16">
        <f>IF((R19=R3),S3,IF((R19=R4),S4,IF((R19=R5),S5,IF((R19=R6),S6,IF((R19=R7),S7,IF((R19=R8),S8,0))))))</f>
        <v>7</v>
      </c>
      <c r="U19" s="11">
        <v>41</v>
      </c>
      <c r="V19" s="14">
        <f>IF((U19=U3),V3,IF((U19=U4),V4,IF((U19=U5),V5,IF((U19=U6),V6,IF((U19=U7),V7,IF((U19=U8),V8,0))))))</f>
        <v>0</v>
      </c>
      <c r="W19"/>
      <c r="X19"/>
      <c r="Y19"/>
      <c r="Z19"/>
      <c r="AA19"/>
      <c r="AB19"/>
      <c r="AC19"/>
      <c r="AD19"/>
      <c r="AE19"/>
      <c r="AF19"/>
    </row>
    <row r="20" spans="4:32" hidden="1" x14ac:dyDescent="0.25">
      <c r="D20"/>
      <c r="F20" s="11">
        <v>42</v>
      </c>
      <c r="G20" s="12">
        <f>IF((F20=F3),G3,IF((F20=F4),G4,IF((F20=F5),G5,IF((F20=F6),G6,IF((F20=F7),G7,IF((F20=F8),G8,0))))))</f>
        <v>6.0000000000000284</v>
      </c>
      <c r="I20" s="11">
        <v>42</v>
      </c>
      <c r="J20" s="13">
        <f>IF((I20=I3),J3,IF((I20=I4),J4,IF((I20=I5),J5,IF((I20=I6),J6,IF((I20=I7),J7,IF((I20=I8),J8,0))))))</f>
        <v>5</v>
      </c>
      <c r="L20" s="11">
        <v>42</v>
      </c>
      <c r="M20" s="14">
        <f>IF((L20=L3),M3,IF((L20=L4),M4,IF((L20=L5),M5,IF((L20=L6),M6,IF((L20=L7),M7,IF((L20=L8),M8,0))))))</f>
        <v>0</v>
      </c>
      <c r="O20" s="11">
        <v>42</v>
      </c>
      <c r="P20" s="15">
        <f>IF((O20=O3),P3,IF((O20=O4),P4,IF((O20=O5),P5,IF((O20=O6),P6,IF((O20=O7),P7,IF((O20=O8),P8,0))))))</f>
        <v>0</v>
      </c>
      <c r="R20" s="11">
        <v>42</v>
      </c>
      <c r="S20" s="16">
        <f>IF((R20=R3),S3,IF((R20=R4),S4,IF((R20=R5),S5,IF((R20=R6),S6,IF((R20=R7),S7,IF((R20=R8),S8,0))))))</f>
        <v>5</v>
      </c>
      <c r="U20" s="11">
        <v>42</v>
      </c>
      <c r="V20" s="14">
        <f>IF((U20=U3),V3,IF((U20=U4),V4,IF((U20=U5),V5,IF((U20=U6),V6,IF((U20=U7),V7,IF((U20=U8),V8,0))))))</f>
        <v>4</v>
      </c>
      <c r="W20"/>
      <c r="X20"/>
      <c r="Y20"/>
      <c r="Z20"/>
      <c r="AA20"/>
      <c r="AB20"/>
      <c r="AC20"/>
      <c r="AD20"/>
      <c r="AE20"/>
      <c r="AF20"/>
    </row>
    <row r="21" spans="4:32" hidden="1" x14ac:dyDescent="0.25">
      <c r="D21"/>
      <c r="F21" s="11">
        <v>43</v>
      </c>
      <c r="G21" s="12">
        <f>IF((F21=F3),G3,IF((F21=F4),G4,IF((F21=F5),G5,IF((F21=F6),G6,IF((F21=F7),G7,IF((F21=F8),G8,0))))))</f>
        <v>2.0000000000000284</v>
      </c>
      <c r="I21" s="11">
        <v>43</v>
      </c>
      <c r="J21" s="13">
        <f>IF((I21=I3),J3,IF((I21=I4),J4,IF((I21=I5),J5,IF((I21=I6),J6,IF((I21=I7),J7,IF((I21=I8),J8,0))))))</f>
        <v>12</v>
      </c>
      <c r="L21" s="11">
        <v>43</v>
      </c>
      <c r="M21" s="14">
        <f>IF((L21=L3),M3,IF((L21=L4),M4,IF((L21=L5),M5,IF((L21=L6),M6,IF((L21=L7),M7,IF((L21=L8),M8,0))))))</f>
        <v>2</v>
      </c>
      <c r="O21" s="11">
        <v>43</v>
      </c>
      <c r="P21" s="15">
        <f>IF((O21=O3),P3,IF((O21=O4),P4,IF((O21=O5),P5,IF((O21=O6),P6,IF((O21=O7),P7,IF((O21=O8),P8,0))))))</f>
        <v>5</v>
      </c>
      <c r="R21" s="11">
        <v>43</v>
      </c>
      <c r="S21" s="16">
        <f>IF((R21=R3),S3,IF((R21=R4),S4,IF((R21=R5),S5,IF((R21=R6),S6,IF((R21=R7),S7,IF((R21=R8),S8,0))))))</f>
        <v>11</v>
      </c>
      <c r="U21" s="11">
        <v>43</v>
      </c>
      <c r="V21" s="14">
        <f>IF((U21=U3),V3,IF((U21=U4),V4,IF((U21=U5),V5,IF((U21=U6),V6,IF((U21=U7),V7,IF((U21=U8),V8,0))))))</f>
        <v>6</v>
      </c>
      <c r="W21"/>
      <c r="X21"/>
      <c r="Y21"/>
      <c r="Z21"/>
      <c r="AA21"/>
      <c r="AB21"/>
      <c r="AC21"/>
      <c r="AD21"/>
      <c r="AE21"/>
      <c r="AF21"/>
    </row>
    <row r="22" spans="4:32" hidden="1" x14ac:dyDescent="0.25"/>
    <row r="23" spans="4:32" hidden="1" x14ac:dyDescent="0.25">
      <c r="D23"/>
      <c r="E23" s="17" t="s">
        <v>8</v>
      </c>
      <c r="F23" s="11">
        <v>1234</v>
      </c>
      <c r="G23" s="12">
        <f>(50-SUM(G10:G12,G14,G15,G18))</f>
        <v>50</v>
      </c>
      <c r="H23" s="3" t="s">
        <v>8</v>
      </c>
      <c r="I23" s="11">
        <v>1234</v>
      </c>
      <c r="J23" s="13">
        <f>(50-SUM(J10:J12,J14,J15,J18))</f>
        <v>40</v>
      </c>
      <c r="K23" s="5" t="s">
        <v>8</v>
      </c>
      <c r="L23" s="11">
        <v>1234</v>
      </c>
      <c r="M23" s="14">
        <f>(50-SUM(M10:M12,M14,M15,M18))</f>
        <v>38</v>
      </c>
      <c r="N23" s="7" t="s">
        <v>8</v>
      </c>
      <c r="O23" s="11">
        <v>1234</v>
      </c>
      <c r="P23" s="15">
        <f>(50-SUM(P10:P12,P14,P15,P18))</f>
        <v>13</v>
      </c>
      <c r="Q23" s="9" t="s">
        <v>8</v>
      </c>
      <c r="R23" s="11">
        <v>1234</v>
      </c>
      <c r="S23" s="16">
        <f>(50-SUM(S10:S12,S14,S15,S18))</f>
        <v>40</v>
      </c>
      <c r="T23" s="5" t="s">
        <v>8</v>
      </c>
      <c r="U23" s="11">
        <v>1234</v>
      </c>
      <c r="V23" s="14">
        <f>(50-SUM(V10:V12,V14,V15,V18))</f>
        <v>28.999999999999979</v>
      </c>
      <c r="W23"/>
      <c r="X23"/>
      <c r="Y23"/>
      <c r="Z23"/>
      <c r="AA23"/>
      <c r="AB23"/>
      <c r="AC23"/>
      <c r="AD23"/>
      <c r="AE23"/>
      <c r="AF23"/>
    </row>
    <row r="24" spans="4:32" hidden="1" x14ac:dyDescent="0.25">
      <c r="D24"/>
      <c r="E24" s="17" t="s">
        <v>9</v>
      </c>
      <c r="F24" s="11">
        <v>1243</v>
      </c>
      <c r="G24" s="12">
        <f>((G23-G21)+G18)</f>
        <v>47.999999999999972</v>
      </c>
      <c r="H24" s="3" t="s">
        <v>9</v>
      </c>
      <c r="I24" s="11">
        <v>1243</v>
      </c>
      <c r="J24" s="13">
        <f>((J23-J21)+J18)</f>
        <v>28</v>
      </c>
      <c r="K24" s="5" t="s">
        <v>9</v>
      </c>
      <c r="L24" s="11">
        <v>1243</v>
      </c>
      <c r="M24" s="14">
        <f>((M23-M21)+M18)</f>
        <v>36</v>
      </c>
      <c r="N24" s="7" t="s">
        <v>9</v>
      </c>
      <c r="O24" s="11">
        <v>1243</v>
      </c>
      <c r="P24" s="15">
        <f>((P23-P21)+P18)</f>
        <v>8</v>
      </c>
      <c r="Q24" s="9" t="s">
        <v>9</v>
      </c>
      <c r="R24" s="11">
        <v>1243</v>
      </c>
      <c r="S24" s="16">
        <f>((S23-S21)+S18)</f>
        <v>29</v>
      </c>
      <c r="T24" s="5" t="s">
        <v>9</v>
      </c>
      <c r="U24" s="11">
        <v>1243</v>
      </c>
      <c r="V24" s="14">
        <f>((V23-V21)+V18)</f>
        <v>22.999999999999979</v>
      </c>
      <c r="W24"/>
      <c r="X24"/>
      <c r="Y24"/>
      <c r="Z24"/>
      <c r="AA24"/>
      <c r="AB24"/>
      <c r="AC24"/>
      <c r="AD24"/>
      <c r="AE24"/>
      <c r="AF24"/>
    </row>
    <row r="25" spans="4:32" hidden="1" x14ac:dyDescent="0.25">
      <c r="D25"/>
      <c r="E25" s="17" t="s">
        <v>10</v>
      </c>
      <c r="F25" s="11">
        <v>1324</v>
      </c>
      <c r="G25" s="12">
        <f>((G23+G14)-G17)</f>
        <v>46</v>
      </c>
      <c r="H25" s="3" t="s">
        <v>10</v>
      </c>
      <c r="I25" s="11">
        <v>1324</v>
      </c>
      <c r="J25" s="13">
        <f>((J23+J14)-J17)</f>
        <v>47</v>
      </c>
      <c r="K25" s="5" t="s">
        <v>10</v>
      </c>
      <c r="L25" s="11">
        <v>1324</v>
      </c>
      <c r="M25" s="14">
        <f>((M23+M14)-M17)</f>
        <v>45</v>
      </c>
      <c r="N25" s="7" t="s">
        <v>10</v>
      </c>
      <c r="O25" s="11">
        <v>1324</v>
      </c>
      <c r="P25" s="15">
        <f>((P23+P14)-P17)</f>
        <v>21</v>
      </c>
      <c r="Q25" s="9" t="s">
        <v>10</v>
      </c>
      <c r="R25" s="11">
        <v>1324</v>
      </c>
      <c r="S25" s="16">
        <f>((S23+S14)-S17)</f>
        <v>46</v>
      </c>
      <c r="T25" s="5" t="s">
        <v>10</v>
      </c>
      <c r="U25" s="11">
        <v>1324</v>
      </c>
      <c r="V25" s="14">
        <f>((V23+V14)-V17)</f>
        <v>30.999999999999979</v>
      </c>
      <c r="W25"/>
      <c r="X25"/>
      <c r="Y25"/>
      <c r="Z25"/>
      <c r="AA25"/>
      <c r="AB25"/>
      <c r="AC25"/>
      <c r="AD25"/>
      <c r="AE25"/>
      <c r="AF25"/>
    </row>
    <row r="26" spans="4:32" hidden="1" x14ac:dyDescent="0.25">
      <c r="D26"/>
      <c r="E26" s="17" t="s">
        <v>11</v>
      </c>
      <c r="F26" s="11">
        <v>1342</v>
      </c>
      <c r="G26" s="12">
        <f>((G25+G15)-G20)</f>
        <v>39.999999999999972</v>
      </c>
      <c r="H26" s="3" t="s">
        <v>11</v>
      </c>
      <c r="I26" s="11">
        <v>1342</v>
      </c>
      <c r="J26" s="13">
        <f>((J25+J15)-J20)</f>
        <v>42</v>
      </c>
      <c r="K26" s="5" t="s">
        <v>11</v>
      </c>
      <c r="L26" s="11">
        <v>1342</v>
      </c>
      <c r="M26" s="14">
        <f>((M25+M15)-M20)</f>
        <v>50</v>
      </c>
      <c r="N26" s="7" t="s">
        <v>11</v>
      </c>
      <c r="O26" s="11">
        <v>1342</v>
      </c>
      <c r="P26" s="15">
        <f>((P25+P15)-P20)</f>
        <v>24</v>
      </c>
      <c r="Q26" s="9" t="s">
        <v>11</v>
      </c>
      <c r="R26" s="11">
        <v>1342</v>
      </c>
      <c r="S26" s="16">
        <f>((S25+S15)-S20)</f>
        <v>41</v>
      </c>
      <c r="T26" s="5" t="s">
        <v>11</v>
      </c>
      <c r="U26" s="11">
        <v>1342</v>
      </c>
      <c r="V26" s="14">
        <f>((V25+V15)-V20)</f>
        <v>26.999999999999979</v>
      </c>
      <c r="W26"/>
      <c r="X26"/>
      <c r="Y26"/>
      <c r="Z26"/>
      <c r="AA26"/>
      <c r="AB26"/>
      <c r="AC26"/>
      <c r="AD26"/>
      <c r="AE26"/>
      <c r="AF26"/>
    </row>
    <row r="27" spans="4:32" hidden="1" x14ac:dyDescent="0.25">
      <c r="D27"/>
      <c r="E27" s="17" t="s">
        <v>12</v>
      </c>
      <c r="F27" s="11">
        <v>1423</v>
      </c>
      <c r="G27" s="12">
        <f>((G24-G20)+G15)</f>
        <v>41.999999999999943</v>
      </c>
      <c r="H27" s="3" t="s">
        <v>12</v>
      </c>
      <c r="I27" s="11">
        <v>1423</v>
      </c>
      <c r="J27" s="13">
        <f>((J24-J20)+J15)</f>
        <v>23</v>
      </c>
      <c r="K27" s="5" t="s">
        <v>12</v>
      </c>
      <c r="L27" s="11">
        <v>1423</v>
      </c>
      <c r="M27" s="14">
        <f>((M24-M20)+M15)</f>
        <v>41</v>
      </c>
      <c r="N27" s="7" t="s">
        <v>12</v>
      </c>
      <c r="O27" s="11">
        <v>1423</v>
      </c>
      <c r="P27" s="15">
        <f>((P24-P20)+P15)</f>
        <v>11</v>
      </c>
      <c r="Q27" s="9" t="s">
        <v>12</v>
      </c>
      <c r="R27" s="11">
        <v>1423</v>
      </c>
      <c r="S27" s="16">
        <f>((S24-S20)+S15)</f>
        <v>24</v>
      </c>
      <c r="T27" s="5" t="s">
        <v>12</v>
      </c>
      <c r="U27" s="11">
        <v>1423</v>
      </c>
      <c r="V27" s="14">
        <f>((V24-V20)+V15)</f>
        <v>18.999999999999979</v>
      </c>
      <c r="W27"/>
      <c r="X27"/>
      <c r="Y27"/>
      <c r="Z27"/>
      <c r="AA27"/>
      <c r="AB27"/>
      <c r="AC27"/>
      <c r="AD27"/>
      <c r="AE27"/>
      <c r="AF27"/>
    </row>
    <row r="28" spans="4:32" hidden="1" x14ac:dyDescent="0.25">
      <c r="D28"/>
      <c r="E28" s="17" t="s">
        <v>13</v>
      </c>
      <c r="F28" s="11">
        <v>1432</v>
      </c>
      <c r="G28" s="12">
        <f>((G27-G17)+G14)</f>
        <v>37.999999999999943</v>
      </c>
      <c r="H28" s="3" t="s">
        <v>13</v>
      </c>
      <c r="I28" s="11">
        <v>1432</v>
      </c>
      <c r="J28" s="13">
        <f>((J27-J17)+J14)</f>
        <v>30</v>
      </c>
      <c r="K28" s="5" t="s">
        <v>13</v>
      </c>
      <c r="L28" s="11">
        <v>1432</v>
      </c>
      <c r="M28" s="14">
        <f>((M27-M17)+M14)</f>
        <v>48</v>
      </c>
      <c r="N28" s="7" t="s">
        <v>13</v>
      </c>
      <c r="O28" s="11">
        <v>1432</v>
      </c>
      <c r="P28" s="15">
        <f>((P27-P17)+P14)</f>
        <v>19</v>
      </c>
      <c r="Q28" s="9" t="s">
        <v>13</v>
      </c>
      <c r="R28" s="11">
        <v>1432</v>
      </c>
      <c r="S28" s="16">
        <f>((S27-S17)+S14)</f>
        <v>30</v>
      </c>
      <c r="T28" s="5" t="s">
        <v>13</v>
      </c>
      <c r="U28" s="11">
        <v>1432</v>
      </c>
      <c r="V28" s="14">
        <f>((V27-V17)+V14)</f>
        <v>20.999999999999979</v>
      </c>
      <c r="W28"/>
      <c r="X28"/>
      <c r="Y28"/>
      <c r="Z28"/>
      <c r="AA28"/>
      <c r="AB28"/>
      <c r="AC28"/>
      <c r="AD28"/>
      <c r="AE28"/>
      <c r="AF28"/>
    </row>
    <row r="29" spans="4:32" hidden="1" x14ac:dyDescent="0.25">
      <c r="D29"/>
      <c r="F29" s="11">
        <v>2000</v>
      </c>
      <c r="I29" s="11">
        <v>2000</v>
      </c>
      <c r="L29" s="11">
        <v>2000</v>
      </c>
      <c r="O29" s="11">
        <v>2000</v>
      </c>
      <c r="R29" s="11">
        <v>2000</v>
      </c>
      <c r="U29" s="11">
        <v>2000</v>
      </c>
      <c r="W29"/>
      <c r="X29"/>
      <c r="Y29"/>
      <c r="Z29"/>
      <c r="AA29"/>
      <c r="AB29"/>
      <c r="AC29"/>
      <c r="AD29"/>
      <c r="AE29"/>
      <c r="AF29"/>
    </row>
    <row r="30" spans="4:32" hidden="1" x14ac:dyDescent="0.25">
      <c r="D30"/>
      <c r="E30" s="17" t="s">
        <v>14</v>
      </c>
      <c r="F30" s="11">
        <v>2134</v>
      </c>
      <c r="G30" s="12">
        <f>((G23+G10)-G13)</f>
        <v>45</v>
      </c>
      <c r="H30" s="3" t="s">
        <v>14</v>
      </c>
      <c r="I30" s="11">
        <v>2134</v>
      </c>
      <c r="J30" s="13">
        <f>((J23+J10)-J13)</f>
        <v>36</v>
      </c>
      <c r="K30" s="5" t="s">
        <v>14</v>
      </c>
      <c r="L30" s="11">
        <v>2134</v>
      </c>
      <c r="M30" s="14">
        <f>((M23+M10)-M13)</f>
        <v>27</v>
      </c>
      <c r="N30" s="7" t="s">
        <v>14</v>
      </c>
      <c r="O30" s="11">
        <v>2134</v>
      </c>
      <c r="P30" s="15">
        <f>((P23+P10)-P13)</f>
        <v>18</v>
      </c>
      <c r="Q30" s="9" t="s">
        <v>14</v>
      </c>
      <c r="R30" s="11">
        <v>2134</v>
      </c>
      <c r="S30" s="16">
        <f>((S23+S10)-S13)</f>
        <v>38</v>
      </c>
      <c r="T30" s="5" t="s">
        <v>14</v>
      </c>
      <c r="U30" s="11">
        <v>2134</v>
      </c>
      <c r="V30" s="14">
        <f>((V23+V10)-V13)</f>
        <v>35.999999999999986</v>
      </c>
      <c r="W30"/>
      <c r="X30"/>
      <c r="Y30"/>
      <c r="Z30"/>
      <c r="AA30"/>
      <c r="AB30"/>
      <c r="AC30"/>
      <c r="AD30"/>
      <c r="AE30"/>
      <c r="AF30"/>
    </row>
    <row r="31" spans="4:32" hidden="1" x14ac:dyDescent="0.25">
      <c r="D31"/>
      <c r="E31" s="17" t="s">
        <v>15</v>
      </c>
      <c r="F31" s="11">
        <v>2143</v>
      </c>
      <c r="G31" s="12">
        <f>((G30+G18)-G21)</f>
        <v>42.999999999999972</v>
      </c>
      <c r="H31" s="3" t="s">
        <v>15</v>
      </c>
      <c r="I31" s="11">
        <v>2143</v>
      </c>
      <c r="J31" s="13">
        <f>((J30+J18)-J21)</f>
        <v>24</v>
      </c>
      <c r="K31" s="5" t="s">
        <v>15</v>
      </c>
      <c r="L31" s="11">
        <v>2143</v>
      </c>
      <c r="M31" s="14">
        <f>((M30+M18)-M21)</f>
        <v>25</v>
      </c>
      <c r="N31" s="7" t="s">
        <v>15</v>
      </c>
      <c r="O31" s="11">
        <v>2143</v>
      </c>
      <c r="P31" s="15">
        <f>((P30+P18)-P21)</f>
        <v>13</v>
      </c>
      <c r="Q31" s="9" t="s">
        <v>15</v>
      </c>
      <c r="R31" s="11">
        <v>2143</v>
      </c>
      <c r="S31" s="16">
        <f>((S30+S18)-S21)</f>
        <v>27</v>
      </c>
      <c r="T31" s="5" t="s">
        <v>15</v>
      </c>
      <c r="U31" s="11">
        <v>2143</v>
      </c>
      <c r="V31" s="14">
        <f>((V30+V18)-V21)</f>
        <v>29.999999999999986</v>
      </c>
      <c r="W31"/>
      <c r="X31"/>
      <c r="Y31"/>
      <c r="Z31"/>
      <c r="AA31"/>
      <c r="AB31"/>
      <c r="AC31"/>
      <c r="AD31"/>
      <c r="AE31"/>
      <c r="AF31"/>
    </row>
    <row r="32" spans="4:32" hidden="1" x14ac:dyDescent="0.25">
      <c r="D32"/>
      <c r="E32" s="17" t="s">
        <v>16</v>
      </c>
      <c r="F32" s="11">
        <v>2314</v>
      </c>
      <c r="G32" s="12">
        <f>((G30+G11)-G16)</f>
        <v>36</v>
      </c>
      <c r="H32" s="3" t="s">
        <v>16</v>
      </c>
      <c r="I32" s="11">
        <v>2314</v>
      </c>
      <c r="J32" s="13">
        <f>((J30+J11)-J16)</f>
        <v>39</v>
      </c>
      <c r="K32" s="5" t="s">
        <v>16</v>
      </c>
      <c r="L32" s="11">
        <v>2314</v>
      </c>
      <c r="M32" s="14">
        <f>((M30+M11)-M16)</f>
        <v>23</v>
      </c>
      <c r="N32" s="7" t="s">
        <v>16</v>
      </c>
      <c r="O32" s="11">
        <v>2314</v>
      </c>
      <c r="P32" s="15">
        <f>((P30+P11)-P16)</f>
        <v>31</v>
      </c>
      <c r="Q32" s="9" t="s">
        <v>16</v>
      </c>
      <c r="R32" s="11">
        <v>2314</v>
      </c>
      <c r="S32" s="16">
        <f>((S30+S11)-S16)</f>
        <v>42</v>
      </c>
      <c r="T32" s="5" t="s">
        <v>16</v>
      </c>
      <c r="U32" s="11">
        <v>2314</v>
      </c>
      <c r="V32" s="14">
        <f>((V30+V11)-V16)</f>
        <v>44.999999999999993</v>
      </c>
      <c r="W32"/>
      <c r="X32"/>
      <c r="Y32"/>
      <c r="Z32"/>
      <c r="AA32"/>
      <c r="AB32"/>
      <c r="AC32"/>
      <c r="AD32"/>
      <c r="AE32"/>
      <c r="AF32"/>
    </row>
    <row r="33" spans="5:22" customFormat="1" hidden="1" x14ac:dyDescent="0.25">
      <c r="E33" s="17" t="s">
        <v>17</v>
      </c>
      <c r="F33" s="11">
        <v>2341</v>
      </c>
      <c r="G33" s="12">
        <f>((G32+G12)-G19)</f>
        <v>24.999999999999972</v>
      </c>
      <c r="H33" s="3" t="s">
        <v>17</v>
      </c>
      <c r="I33" s="11">
        <v>2341</v>
      </c>
      <c r="J33" s="13">
        <f>((J32+J12)-J19)</f>
        <v>30</v>
      </c>
      <c r="K33" s="5" t="s">
        <v>17</v>
      </c>
      <c r="L33" s="11">
        <v>2341</v>
      </c>
      <c r="M33" s="14">
        <f>((M32+M12)-M19)</f>
        <v>17</v>
      </c>
      <c r="N33" s="7" t="s">
        <v>17</v>
      </c>
      <c r="O33" s="11">
        <v>2341</v>
      </c>
      <c r="P33" s="15">
        <f>((P32+P12)-P19)</f>
        <v>39</v>
      </c>
      <c r="Q33" s="9" t="s">
        <v>17</v>
      </c>
      <c r="R33" s="11">
        <v>2341</v>
      </c>
      <c r="S33" s="16">
        <f>((S32+S12)-S19)</f>
        <v>35</v>
      </c>
      <c r="T33" s="5" t="s">
        <v>17</v>
      </c>
      <c r="U33" s="11">
        <v>2341</v>
      </c>
      <c r="V33" s="14">
        <f>((V32+V12)-V19)</f>
        <v>48</v>
      </c>
    </row>
    <row r="34" spans="5:22" customFormat="1" hidden="1" x14ac:dyDescent="0.25">
      <c r="E34" s="17" t="s">
        <v>18</v>
      </c>
      <c r="F34" s="11">
        <v>2413</v>
      </c>
      <c r="G34" s="12">
        <f>((G31+G12)-G19)</f>
        <v>31.999999999999943</v>
      </c>
      <c r="H34" s="3" t="s">
        <v>18</v>
      </c>
      <c r="I34" s="11">
        <v>2413</v>
      </c>
      <c r="J34" s="13">
        <f>((J31+J12)-J19)</f>
        <v>15</v>
      </c>
      <c r="K34" s="5" t="s">
        <v>18</v>
      </c>
      <c r="L34" s="11">
        <v>2413</v>
      </c>
      <c r="M34" s="14">
        <f>((M31+M12)-M19)</f>
        <v>19</v>
      </c>
      <c r="N34" s="7" t="s">
        <v>18</v>
      </c>
      <c r="O34" s="11">
        <v>2413</v>
      </c>
      <c r="P34" s="15">
        <f>((P31+P12)-P19)</f>
        <v>21</v>
      </c>
      <c r="Q34" s="9" t="s">
        <v>18</v>
      </c>
      <c r="R34" s="11">
        <v>2413</v>
      </c>
      <c r="S34" s="16">
        <f>((S31+S12)-S19)</f>
        <v>20</v>
      </c>
      <c r="T34" s="5" t="s">
        <v>18</v>
      </c>
      <c r="U34" s="11">
        <v>2413</v>
      </c>
      <c r="V34" s="14">
        <f>((V31+V12)-V19)</f>
        <v>32.999999999999993</v>
      </c>
    </row>
    <row r="35" spans="5:22" customFormat="1" hidden="1" x14ac:dyDescent="0.25">
      <c r="E35" s="17" t="s">
        <v>19</v>
      </c>
      <c r="F35" s="11">
        <v>2431</v>
      </c>
      <c r="G35" s="12">
        <f>((G34+G11)-G16)</f>
        <v>22.999999999999943</v>
      </c>
      <c r="H35" s="3" t="s">
        <v>19</v>
      </c>
      <c r="I35" s="11">
        <v>2431</v>
      </c>
      <c r="J35" s="13">
        <f>((J34+J11)-J16)</f>
        <v>18</v>
      </c>
      <c r="K35" s="5" t="s">
        <v>19</v>
      </c>
      <c r="L35" s="11">
        <v>2431</v>
      </c>
      <c r="M35" s="14">
        <f>((M34+M11)-M16)</f>
        <v>15</v>
      </c>
      <c r="N35" s="7" t="s">
        <v>19</v>
      </c>
      <c r="O35" s="11">
        <v>2431</v>
      </c>
      <c r="P35" s="15">
        <f>((P34+P11)-P16)</f>
        <v>34</v>
      </c>
      <c r="Q35" s="9" t="s">
        <v>19</v>
      </c>
      <c r="R35" s="11">
        <v>2431</v>
      </c>
      <c r="S35" s="16">
        <f>((S34+S11)-S16)</f>
        <v>24</v>
      </c>
      <c r="T35" s="5" t="s">
        <v>19</v>
      </c>
      <c r="U35" s="11">
        <v>2431</v>
      </c>
      <c r="V35" s="14">
        <f>((V34+V11)-V16)</f>
        <v>42</v>
      </c>
    </row>
    <row r="36" spans="5:22" customFormat="1" hidden="1" x14ac:dyDescent="0.25">
      <c r="E36" s="17"/>
      <c r="F36" s="11">
        <v>3000</v>
      </c>
      <c r="G36" s="18"/>
      <c r="H36" s="3"/>
      <c r="I36" s="11">
        <v>3000</v>
      </c>
      <c r="J36" s="19"/>
      <c r="K36" s="5"/>
      <c r="L36" s="11">
        <v>3000</v>
      </c>
      <c r="M36" s="20"/>
      <c r="N36" s="7"/>
      <c r="O36" s="11">
        <v>3000</v>
      </c>
      <c r="P36" s="21"/>
      <c r="Q36" s="9"/>
      <c r="R36" s="11">
        <v>3000</v>
      </c>
      <c r="S36" s="22"/>
      <c r="T36" s="5"/>
      <c r="U36" s="11">
        <v>3000</v>
      </c>
      <c r="V36" s="20"/>
    </row>
    <row r="37" spans="5:22" customFormat="1" hidden="1" x14ac:dyDescent="0.25">
      <c r="E37" s="17" t="s">
        <v>20</v>
      </c>
      <c r="F37" s="11">
        <v>3124</v>
      </c>
      <c r="G37" s="12">
        <f>((G25+G11)-G16)</f>
        <v>37</v>
      </c>
      <c r="H37" s="3" t="s">
        <v>20</v>
      </c>
      <c r="I37" s="11">
        <v>3124</v>
      </c>
      <c r="J37" s="13">
        <f>((J25+J11)-J16)</f>
        <v>50</v>
      </c>
      <c r="K37" s="5" t="s">
        <v>20</v>
      </c>
      <c r="L37" s="11">
        <v>3124</v>
      </c>
      <c r="M37" s="14">
        <f>((M25+M11)-M16)</f>
        <v>41</v>
      </c>
      <c r="N37" s="7" t="s">
        <v>20</v>
      </c>
      <c r="O37" s="11">
        <v>3124</v>
      </c>
      <c r="P37" s="15">
        <f>((P25+P11)-P16)</f>
        <v>34</v>
      </c>
      <c r="Q37" s="9" t="s">
        <v>20</v>
      </c>
      <c r="R37" s="11">
        <v>3124</v>
      </c>
      <c r="S37" s="16">
        <f>((S25+S11)-S16)</f>
        <v>50</v>
      </c>
      <c r="T37" s="5" t="s">
        <v>20</v>
      </c>
      <c r="U37" s="11">
        <v>3124</v>
      </c>
      <c r="V37" s="14">
        <f>((V25+V11)-V16)</f>
        <v>39.999999999999986</v>
      </c>
    </row>
    <row r="38" spans="5:22" customFormat="1" hidden="1" x14ac:dyDescent="0.25">
      <c r="E38" s="17" t="s">
        <v>21</v>
      </c>
      <c r="F38" s="11">
        <v>3142</v>
      </c>
      <c r="G38" s="12">
        <f>((G37+G15)-G20)</f>
        <v>30.999999999999972</v>
      </c>
      <c r="H38" s="3" t="s">
        <v>21</v>
      </c>
      <c r="I38" s="11">
        <v>3142</v>
      </c>
      <c r="J38" s="13">
        <f>((J37+J15)-J20)</f>
        <v>45</v>
      </c>
      <c r="K38" s="5" t="s">
        <v>21</v>
      </c>
      <c r="L38" s="11">
        <v>3142</v>
      </c>
      <c r="M38" s="14">
        <f>((M37+M15)-M20)</f>
        <v>46</v>
      </c>
      <c r="N38" s="7" t="s">
        <v>21</v>
      </c>
      <c r="O38" s="11">
        <v>3142</v>
      </c>
      <c r="P38" s="15">
        <f>((P37+P15)-P20)</f>
        <v>37</v>
      </c>
      <c r="Q38" s="9" t="s">
        <v>21</v>
      </c>
      <c r="R38" s="11">
        <v>3142</v>
      </c>
      <c r="S38" s="16">
        <f>((S37+S15)-S20)</f>
        <v>45</v>
      </c>
      <c r="T38" s="5" t="s">
        <v>21</v>
      </c>
      <c r="U38" s="11">
        <v>3142</v>
      </c>
      <c r="V38" s="14">
        <f>((V37+V15)-V20)</f>
        <v>35.999999999999986</v>
      </c>
    </row>
    <row r="39" spans="5:22" customFormat="1" hidden="1" x14ac:dyDescent="0.25">
      <c r="E39" s="17" t="s">
        <v>22</v>
      </c>
      <c r="F39" s="11">
        <v>3214</v>
      </c>
      <c r="G39" s="12">
        <f>((G32+G14)-G17)</f>
        <v>32</v>
      </c>
      <c r="H39" s="3" t="s">
        <v>22</v>
      </c>
      <c r="I39" s="11">
        <v>3214</v>
      </c>
      <c r="J39" s="13">
        <f>((J32+J14)-J17)</f>
        <v>46</v>
      </c>
      <c r="K39" s="5" t="s">
        <v>22</v>
      </c>
      <c r="L39" s="11">
        <v>3214</v>
      </c>
      <c r="M39" s="14">
        <f>((M32+M14)-M17)</f>
        <v>30</v>
      </c>
      <c r="N39" s="7" t="s">
        <v>22</v>
      </c>
      <c r="O39" s="11">
        <v>3214</v>
      </c>
      <c r="P39" s="15">
        <f>((P32+P14)-P17)</f>
        <v>39</v>
      </c>
      <c r="Q39" s="9" t="s">
        <v>22</v>
      </c>
      <c r="R39" s="11">
        <v>3214</v>
      </c>
      <c r="S39" s="16">
        <f>((S32+S14)-S17)</f>
        <v>48</v>
      </c>
      <c r="T39" s="5" t="s">
        <v>22</v>
      </c>
      <c r="U39" s="11">
        <v>3214</v>
      </c>
      <c r="V39" s="14">
        <f>((V32+V14)-V17)</f>
        <v>46.999999999999993</v>
      </c>
    </row>
    <row r="40" spans="5:22" customFormat="1" hidden="1" x14ac:dyDescent="0.25">
      <c r="E40" s="17" t="s">
        <v>23</v>
      </c>
      <c r="F40" s="11">
        <v>3241</v>
      </c>
      <c r="G40" s="12">
        <f>((G39+G12)-G19)</f>
        <v>20.999999999999972</v>
      </c>
      <c r="H40" s="3" t="s">
        <v>23</v>
      </c>
      <c r="I40" s="11">
        <v>3241</v>
      </c>
      <c r="J40" s="13">
        <f>((J39+J12)-J19)</f>
        <v>37</v>
      </c>
      <c r="K40" s="5" t="s">
        <v>23</v>
      </c>
      <c r="L40" s="11">
        <v>3241</v>
      </c>
      <c r="M40" s="14">
        <f>((M39+M12)-M19)</f>
        <v>24</v>
      </c>
      <c r="N40" s="7" t="s">
        <v>23</v>
      </c>
      <c r="O40" s="11">
        <v>3241</v>
      </c>
      <c r="P40" s="15">
        <f>((P39+P12)-P19)</f>
        <v>47</v>
      </c>
      <c r="Q40" s="9" t="s">
        <v>23</v>
      </c>
      <c r="R40" s="11">
        <v>3241</v>
      </c>
      <c r="S40" s="16">
        <f>((S39+S12)-S19)</f>
        <v>41</v>
      </c>
      <c r="T40" s="5" t="s">
        <v>23</v>
      </c>
      <c r="U40" s="11">
        <v>3241</v>
      </c>
      <c r="V40" s="14">
        <f>((V39+V12)-V19)</f>
        <v>50</v>
      </c>
    </row>
    <row r="41" spans="5:22" customFormat="1" hidden="1" x14ac:dyDescent="0.25">
      <c r="E41" s="17" t="s">
        <v>24</v>
      </c>
      <c r="F41" s="11">
        <v>3412</v>
      </c>
      <c r="G41" s="12">
        <f>((G38+G12)-G19)</f>
        <v>19.999999999999943</v>
      </c>
      <c r="H41" s="3" t="s">
        <v>24</v>
      </c>
      <c r="I41" s="11">
        <v>3412</v>
      </c>
      <c r="J41" s="13">
        <f>((J38+J12)-J19)</f>
        <v>36</v>
      </c>
      <c r="K41" s="5" t="s">
        <v>24</v>
      </c>
      <c r="L41" s="11">
        <v>3412</v>
      </c>
      <c r="M41" s="14">
        <f>((M38+M12)-M19)</f>
        <v>40</v>
      </c>
      <c r="N41" s="7" t="s">
        <v>24</v>
      </c>
      <c r="O41" s="11">
        <v>3412</v>
      </c>
      <c r="P41" s="15">
        <f>((P38+P12)-P19)</f>
        <v>45</v>
      </c>
      <c r="Q41" s="9" t="s">
        <v>24</v>
      </c>
      <c r="R41" s="11">
        <v>3412</v>
      </c>
      <c r="S41" s="16">
        <f>((S38+S12)-S19)</f>
        <v>38</v>
      </c>
      <c r="T41" s="5" t="s">
        <v>24</v>
      </c>
      <c r="U41" s="11">
        <v>3412</v>
      </c>
      <c r="V41" s="14">
        <f>((V38+V12)-V19)</f>
        <v>38.999999999999993</v>
      </c>
    </row>
    <row r="42" spans="5:22" customFormat="1" hidden="1" x14ac:dyDescent="0.25">
      <c r="E42" s="17" t="s">
        <v>25</v>
      </c>
      <c r="F42" s="11">
        <v>3421</v>
      </c>
      <c r="G42" s="12">
        <f>((G41+G10)-G13)</f>
        <v>14.999999999999943</v>
      </c>
      <c r="H42" s="3" t="s">
        <v>25</v>
      </c>
      <c r="I42" s="11">
        <v>3421</v>
      </c>
      <c r="J42" s="13">
        <f>((J41+J10)-J13)</f>
        <v>32</v>
      </c>
      <c r="K42" s="5" t="s">
        <v>25</v>
      </c>
      <c r="L42" s="11">
        <v>3421</v>
      </c>
      <c r="M42" s="14">
        <f>((M41+M10)-M13)</f>
        <v>29</v>
      </c>
      <c r="N42" s="7" t="s">
        <v>25</v>
      </c>
      <c r="O42" s="11">
        <v>3421</v>
      </c>
      <c r="P42" s="15">
        <f>((P41+P10)-P13)</f>
        <v>50</v>
      </c>
      <c r="Q42" s="9" t="s">
        <v>25</v>
      </c>
      <c r="R42" s="11">
        <v>3421</v>
      </c>
      <c r="S42" s="16">
        <f>((S41+S10)-S13)</f>
        <v>36</v>
      </c>
      <c r="T42" s="5" t="s">
        <v>25</v>
      </c>
      <c r="U42" s="11">
        <v>3421</v>
      </c>
      <c r="V42" s="14">
        <f>((V41+V10)-V13)</f>
        <v>46</v>
      </c>
    </row>
    <row r="43" spans="5:22" customFormat="1" hidden="1" x14ac:dyDescent="0.25">
      <c r="E43" s="17"/>
      <c r="F43" s="11">
        <v>4000</v>
      </c>
      <c r="G43" s="18"/>
      <c r="H43" s="3"/>
      <c r="I43" s="11">
        <v>4000</v>
      </c>
      <c r="J43" s="19"/>
      <c r="K43" s="5"/>
      <c r="L43" s="11">
        <v>4000</v>
      </c>
      <c r="M43" s="20"/>
      <c r="N43" s="7"/>
      <c r="O43" s="11">
        <v>4000</v>
      </c>
      <c r="P43" s="21"/>
      <c r="Q43" s="9"/>
      <c r="R43" s="11">
        <v>4000</v>
      </c>
      <c r="S43" s="22"/>
      <c r="T43" s="5"/>
      <c r="U43" s="11">
        <v>4000</v>
      </c>
      <c r="V43" s="20"/>
    </row>
    <row r="44" spans="5:22" customFormat="1" hidden="1" x14ac:dyDescent="0.25">
      <c r="E44" s="17" t="s">
        <v>26</v>
      </c>
      <c r="F44" s="11">
        <v>4123</v>
      </c>
      <c r="G44" s="12">
        <f>((G27+G12)-G19)</f>
        <v>30.999999999999915</v>
      </c>
      <c r="H44" s="3" t="s">
        <v>26</v>
      </c>
      <c r="I44" s="11">
        <v>4123</v>
      </c>
      <c r="J44" s="13">
        <f>((J27+J12)-J19)</f>
        <v>14</v>
      </c>
      <c r="K44" s="5" t="s">
        <v>26</v>
      </c>
      <c r="L44" s="11">
        <v>4123</v>
      </c>
      <c r="M44" s="14">
        <f>((M27+M12)-M19)</f>
        <v>35</v>
      </c>
      <c r="N44" s="7" t="s">
        <v>26</v>
      </c>
      <c r="O44" s="11">
        <v>4123</v>
      </c>
      <c r="P44" s="15">
        <f>((P27+P12)-P19)</f>
        <v>19</v>
      </c>
      <c r="Q44" s="9" t="s">
        <v>26</v>
      </c>
      <c r="R44" s="11">
        <v>4123</v>
      </c>
      <c r="S44" s="16">
        <f>((S27+S12)-S19)</f>
        <v>17</v>
      </c>
      <c r="T44" s="5" t="s">
        <v>26</v>
      </c>
      <c r="U44" s="11">
        <v>4123</v>
      </c>
      <c r="V44" s="14">
        <f>((V27+V12)-V19)</f>
        <v>21.999999999999986</v>
      </c>
    </row>
    <row r="45" spans="5:22" customFormat="1" hidden="1" x14ac:dyDescent="0.25">
      <c r="E45" s="17" t="s">
        <v>27</v>
      </c>
      <c r="F45" s="11">
        <v>4132</v>
      </c>
      <c r="G45" s="12">
        <f>((G44+G14)-G17)</f>
        <v>26.999999999999915</v>
      </c>
      <c r="H45" s="3" t="s">
        <v>27</v>
      </c>
      <c r="I45" s="11">
        <v>4132</v>
      </c>
      <c r="J45" s="13">
        <f>((J44+J14)-J17)</f>
        <v>21</v>
      </c>
      <c r="K45" s="5" t="s">
        <v>27</v>
      </c>
      <c r="L45" s="11">
        <v>4132</v>
      </c>
      <c r="M45" s="14">
        <f>((M44+M14)-M17)</f>
        <v>42</v>
      </c>
      <c r="N45" s="7" t="s">
        <v>27</v>
      </c>
      <c r="O45" s="11">
        <v>4132</v>
      </c>
      <c r="P45" s="15">
        <f>((P44+P14)-P17)</f>
        <v>27</v>
      </c>
      <c r="Q45" s="9" t="s">
        <v>27</v>
      </c>
      <c r="R45" s="11">
        <v>4132</v>
      </c>
      <c r="S45" s="16">
        <f>((S44+S14)-S17)</f>
        <v>23</v>
      </c>
      <c r="T45" s="5" t="s">
        <v>27</v>
      </c>
      <c r="U45" s="11">
        <v>4132</v>
      </c>
      <c r="V45" s="14">
        <f>((V44+V14)-V17)</f>
        <v>23.999999999999986</v>
      </c>
    </row>
    <row r="46" spans="5:22" customFormat="1" hidden="1" x14ac:dyDescent="0.25">
      <c r="E46" s="17" t="s">
        <v>28</v>
      </c>
      <c r="F46" s="11">
        <v>4213</v>
      </c>
      <c r="G46" s="12">
        <f>((G34+G15)-G20)</f>
        <v>25.999999999999915</v>
      </c>
      <c r="H46" s="3" t="s">
        <v>28</v>
      </c>
      <c r="I46" s="11">
        <v>4213</v>
      </c>
      <c r="J46" s="13">
        <f>((J34+J15)-J20)</f>
        <v>10</v>
      </c>
      <c r="K46" s="5" t="s">
        <v>28</v>
      </c>
      <c r="L46" s="11">
        <v>4213</v>
      </c>
      <c r="M46" s="14">
        <f>((M34+M15)-M20)</f>
        <v>24</v>
      </c>
      <c r="N46" s="7" t="s">
        <v>28</v>
      </c>
      <c r="O46" s="11">
        <v>4213</v>
      </c>
      <c r="P46" s="15">
        <f>((P34+P15)-P20)</f>
        <v>24</v>
      </c>
      <c r="Q46" s="9" t="s">
        <v>28</v>
      </c>
      <c r="R46" s="11">
        <v>4213</v>
      </c>
      <c r="S46" s="16">
        <f>((S34+S15)-S20)</f>
        <v>15</v>
      </c>
      <c r="T46" s="5" t="s">
        <v>28</v>
      </c>
      <c r="U46" s="11">
        <v>4213</v>
      </c>
      <c r="V46" s="14">
        <f>((V34+V15)-V20)</f>
        <v>28.999999999999993</v>
      </c>
    </row>
    <row r="47" spans="5:22" customFormat="1" hidden="1" x14ac:dyDescent="0.25">
      <c r="E47" s="17" t="s">
        <v>4</v>
      </c>
      <c r="F47" s="11">
        <v>4231</v>
      </c>
      <c r="G47" s="12">
        <f>((G46+G11)-G16)</f>
        <v>16.999999999999915</v>
      </c>
      <c r="H47" s="3" t="s">
        <v>4</v>
      </c>
      <c r="I47" s="11">
        <v>4231</v>
      </c>
      <c r="J47" s="13">
        <f>((J46+J11)-J16)</f>
        <v>13</v>
      </c>
      <c r="K47" s="5" t="s">
        <v>4</v>
      </c>
      <c r="L47" s="11">
        <v>4231</v>
      </c>
      <c r="M47" s="14">
        <f>((M46+M11)-M16)</f>
        <v>20</v>
      </c>
      <c r="N47" s="7" t="s">
        <v>4</v>
      </c>
      <c r="O47" s="11">
        <v>4231</v>
      </c>
      <c r="P47" s="15">
        <f>((P46+P11)-P16)</f>
        <v>37</v>
      </c>
      <c r="Q47" s="9" t="s">
        <v>4</v>
      </c>
      <c r="R47" s="11">
        <v>4231</v>
      </c>
      <c r="S47" s="16">
        <f>((S46+S11)-S16)</f>
        <v>19</v>
      </c>
      <c r="T47" s="5" t="s">
        <v>4</v>
      </c>
      <c r="U47" s="11">
        <v>4231</v>
      </c>
      <c r="V47" s="14">
        <f>((V46+V11)-V16)</f>
        <v>38</v>
      </c>
    </row>
    <row r="48" spans="5:22" customFormat="1" hidden="1" x14ac:dyDescent="0.25">
      <c r="E48" s="17" t="s">
        <v>29</v>
      </c>
      <c r="F48" s="11">
        <v>4312</v>
      </c>
      <c r="G48" s="12">
        <f>((G41+G18)-G21)</f>
        <v>17.999999999999915</v>
      </c>
      <c r="H48" s="3" t="s">
        <v>29</v>
      </c>
      <c r="I48" s="11">
        <v>4312</v>
      </c>
      <c r="J48" s="13">
        <f>((J41+J18)-J21)</f>
        <v>24</v>
      </c>
      <c r="K48" s="5" t="s">
        <v>29</v>
      </c>
      <c r="L48" s="11">
        <v>4312</v>
      </c>
      <c r="M48" s="14">
        <f>((M41+M18)-M21)</f>
        <v>38</v>
      </c>
      <c r="N48" s="7" t="s">
        <v>29</v>
      </c>
      <c r="O48" s="11">
        <v>4312</v>
      </c>
      <c r="P48" s="15">
        <f>((P41+P18)-P21)</f>
        <v>40</v>
      </c>
      <c r="Q48" s="9" t="s">
        <v>29</v>
      </c>
      <c r="R48" s="11">
        <v>4312</v>
      </c>
      <c r="S48" s="16">
        <f>((S41+S18)-S21)</f>
        <v>27</v>
      </c>
      <c r="T48" s="5" t="s">
        <v>29</v>
      </c>
      <c r="U48" s="11">
        <v>4312</v>
      </c>
      <c r="V48" s="14">
        <f>((V41+V18)-V21)</f>
        <v>32.999999999999993</v>
      </c>
    </row>
    <row r="49" spans="1:33" hidden="1" x14ac:dyDescent="0.25">
      <c r="A49" s="23"/>
      <c r="B49" s="23"/>
      <c r="C49" s="23"/>
      <c r="D49" s="24"/>
      <c r="E49" s="17" t="s">
        <v>30</v>
      </c>
      <c r="F49" s="11">
        <v>4321</v>
      </c>
      <c r="G49" s="12">
        <f>((G48+G10)-G13)</f>
        <v>12.999999999999915</v>
      </c>
      <c r="H49" s="3" t="s">
        <v>30</v>
      </c>
      <c r="I49" s="11">
        <v>4321</v>
      </c>
      <c r="J49" s="13">
        <f>((J48+J10)-J13)</f>
        <v>20</v>
      </c>
      <c r="K49" s="5" t="s">
        <v>30</v>
      </c>
      <c r="L49" s="11">
        <v>4321</v>
      </c>
      <c r="M49" s="14">
        <f>((M48+M10)-M13)</f>
        <v>27</v>
      </c>
      <c r="N49" s="7" t="s">
        <v>30</v>
      </c>
      <c r="O49" s="11">
        <v>4321</v>
      </c>
      <c r="P49" s="15">
        <f>((P48+P10)-P13)</f>
        <v>45</v>
      </c>
      <c r="Q49" s="9" t="s">
        <v>30</v>
      </c>
      <c r="R49" s="11">
        <v>4321</v>
      </c>
      <c r="S49" s="16">
        <f>((S48+S10)-S13)</f>
        <v>25</v>
      </c>
      <c r="T49" s="5" t="s">
        <v>30</v>
      </c>
      <c r="U49" s="11">
        <v>4321</v>
      </c>
      <c r="V49" s="14">
        <f>((V48+V10)-V13)</f>
        <v>40</v>
      </c>
      <c r="AA49" s="28"/>
      <c r="AB49" s="29"/>
      <c r="AC49" s="24"/>
      <c r="AD49" s="30"/>
      <c r="AE49" s="24"/>
      <c r="AF49" s="24"/>
    </row>
    <row r="50" spans="1:33" hidden="1" x14ac:dyDescent="0.25">
      <c r="A50" s="31" t="s">
        <v>31</v>
      </c>
      <c r="B50" s="31"/>
      <c r="C50" s="31"/>
      <c r="D50" s="32" t="s">
        <v>32</v>
      </c>
      <c r="E50" s="33"/>
      <c r="F50" s="1" t="s">
        <v>31</v>
      </c>
      <c r="G50" s="2" t="s">
        <v>31</v>
      </c>
      <c r="H50" s="34"/>
      <c r="I50" s="1" t="s">
        <v>31</v>
      </c>
      <c r="J50" s="4" t="s">
        <v>31</v>
      </c>
      <c r="K50" s="35"/>
      <c r="L50" s="1" t="s">
        <v>31</v>
      </c>
      <c r="M50" s="6" t="s">
        <v>31</v>
      </c>
      <c r="N50" s="36"/>
      <c r="O50" s="1" t="s">
        <v>31</v>
      </c>
      <c r="P50" s="8" t="s">
        <v>31</v>
      </c>
      <c r="Q50" s="37"/>
      <c r="R50" s="1" t="s">
        <v>31</v>
      </c>
      <c r="S50" s="10" t="s">
        <v>31</v>
      </c>
      <c r="T50" s="35"/>
      <c r="U50" s="1" t="s">
        <v>31</v>
      </c>
      <c r="V50" s="6" t="s">
        <v>31</v>
      </c>
      <c r="AA50" s="28"/>
      <c r="AB50" s="29"/>
      <c r="AC50" s="24"/>
      <c r="AD50" s="30"/>
      <c r="AE50" s="24"/>
      <c r="AF50" s="24"/>
    </row>
    <row r="51" spans="1:33" hidden="1" x14ac:dyDescent="0.25">
      <c r="A51" s="23"/>
      <c r="B51" s="23"/>
      <c r="C51" s="23"/>
      <c r="D51" s="24"/>
      <c r="F51" s="1"/>
      <c r="I51" s="1"/>
      <c r="L51" s="1"/>
      <c r="O51" s="1"/>
      <c r="R51" s="1"/>
      <c r="U51" s="1"/>
      <c r="AA51" s="28"/>
      <c r="AB51" s="29"/>
      <c r="AC51" s="24"/>
      <c r="AD51" s="30"/>
      <c r="AE51" s="24"/>
      <c r="AF51" s="24"/>
    </row>
    <row r="52" spans="1:33" hidden="1" x14ac:dyDescent="0.25"/>
    <row r="53" spans="1:33" s="52" customFormat="1" x14ac:dyDescent="0.25">
      <c r="A53" s="38" t="s">
        <v>33</v>
      </c>
      <c r="B53" s="38"/>
      <c r="C53" s="38"/>
      <c r="D53" s="24"/>
      <c r="E53" s="39"/>
      <c r="F53" s="2" t="s">
        <v>34</v>
      </c>
      <c r="G53" s="40"/>
      <c r="H53" s="41"/>
      <c r="I53" s="42" t="s">
        <v>35</v>
      </c>
      <c r="J53" s="43"/>
      <c r="K53" s="44"/>
      <c r="L53" s="45" t="s">
        <v>36</v>
      </c>
      <c r="M53" s="46"/>
      <c r="N53" s="47"/>
      <c r="O53" s="8" t="s">
        <v>37</v>
      </c>
      <c r="P53" s="48"/>
      <c r="Q53" s="49"/>
      <c r="R53" s="10" t="s">
        <v>38</v>
      </c>
      <c r="S53" s="50"/>
      <c r="T53" s="44"/>
      <c r="U53" s="45" t="s">
        <v>39</v>
      </c>
      <c r="V53" s="46"/>
      <c r="W53" s="25" t="s">
        <v>40</v>
      </c>
      <c r="X53" s="51" t="s">
        <v>41</v>
      </c>
      <c r="Y53" s="27" t="s">
        <v>42</v>
      </c>
      <c r="Z53" s="27" t="s">
        <v>42</v>
      </c>
      <c r="AA53" s="28"/>
      <c r="AB53" s="29"/>
      <c r="AC53" s="24"/>
      <c r="AD53" s="30"/>
      <c r="AE53" s="24"/>
      <c r="AF53" s="24"/>
    </row>
    <row r="54" spans="1:33" s="60" customFormat="1" x14ac:dyDescent="0.25">
      <c r="A54" s="53" t="s">
        <v>43</v>
      </c>
      <c r="B54" s="53"/>
      <c r="C54" s="53"/>
      <c r="D54" s="24"/>
      <c r="E54" s="54"/>
      <c r="F54" s="2" t="s">
        <v>44</v>
      </c>
      <c r="G54" s="2">
        <v>1</v>
      </c>
      <c r="H54" s="55"/>
      <c r="I54" s="42" t="s">
        <v>44</v>
      </c>
      <c r="J54" s="4">
        <v>2</v>
      </c>
      <c r="K54" s="56"/>
      <c r="L54" s="45" t="s">
        <v>44</v>
      </c>
      <c r="M54" s="6">
        <v>3</v>
      </c>
      <c r="N54" s="57"/>
      <c r="O54" s="8" t="s">
        <v>44</v>
      </c>
      <c r="P54" s="8">
        <v>4</v>
      </c>
      <c r="Q54" s="58"/>
      <c r="R54" s="10" t="s">
        <v>44</v>
      </c>
      <c r="S54" s="10">
        <v>5</v>
      </c>
      <c r="T54" s="56"/>
      <c r="U54" s="45" t="s">
        <v>44</v>
      </c>
      <c r="V54" s="6">
        <v>6</v>
      </c>
      <c r="W54" s="59" t="s">
        <v>45</v>
      </c>
      <c r="Y54" s="61" t="s">
        <v>46</v>
      </c>
      <c r="Z54" s="61" t="s">
        <v>40</v>
      </c>
      <c r="AA54" s="62" t="s">
        <v>47</v>
      </c>
      <c r="AB54" s="63" t="s">
        <v>48</v>
      </c>
      <c r="AC54" s="64" t="s">
        <v>49</v>
      </c>
      <c r="AD54" s="65" t="s">
        <v>50</v>
      </c>
      <c r="AE54" s="24" t="s">
        <v>51</v>
      </c>
      <c r="AF54" s="24" t="s">
        <v>51</v>
      </c>
      <c r="AG54" s="60" t="s">
        <v>52</v>
      </c>
    </row>
    <row r="55" spans="1:33" x14ac:dyDescent="0.25">
      <c r="A55" s="66" t="s">
        <v>53</v>
      </c>
      <c r="B55" s="23"/>
      <c r="C55" s="23"/>
      <c r="D55" s="24"/>
      <c r="F55" s="67" t="s">
        <v>54</v>
      </c>
      <c r="G55" s="2"/>
      <c r="I55" s="67" t="s">
        <v>54</v>
      </c>
      <c r="J55" s="4"/>
      <c r="L55" s="67" t="s">
        <v>54</v>
      </c>
      <c r="M55" s="6"/>
      <c r="O55" s="67" t="s">
        <v>54</v>
      </c>
      <c r="P55" s="8"/>
      <c r="R55" s="67" t="s">
        <v>54</v>
      </c>
      <c r="S55" s="10"/>
      <c r="U55" s="67" t="s">
        <v>54</v>
      </c>
      <c r="V55" s="6"/>
      <c r="W55" s="59" t="s">
        <v>55</v>
      </c>
      <c r="X55" s="68" t="s">
        <v>56</v>
      </c>
      <c r="Y55" s="61" t="s">
        <v>57</v>
      </c>
      <c r="Z55" s="61" t="s">
        <v>58</v>
      </c>
      <c r="AA55" s="62" t="s">
        <v>59</v>
      </c>
      <c r="AB55" s="63" t="s">
        <v>59</v>
      </c>
      <c r="AC55" s="64" t="s">
        <v>59</v>
      </c>
      <c r="AD55" s="69"/>
      <c r="AE55" s="24" t="s">
        <v>60</v>
      </c>
      <c r="AF55" s="24" t="s">
        <v>61</v>
      </c>
      <c r="AG55" t="s">
        <v>61</v>
      </c>
    </row>
    <row r="56" spans="1:33" x14ac:dyDescent="0.25">
      <c r="A56" s="23"/>
      <c r="B56" s="23"/>
      <c r="C56" s="23"/>
      <c r="D56" s="24"/>
      <c r="F56" s="1" t="s">
        <v>62</v>
      </c>
      <c r="G56" s="70">
        <v>1234</v>
      </c>
      <c r="I56" s="1" t="s">
        <v>62</v>
      </c>
      <c r="J56" s="71">
        <v>3124</v>
      </c>
      <c r="L56" s="1" t="s">
        <v>62</v>
      </c>
      <c r="M56" s="71">
        <v>1342</v>
      </c>
      <c r="O56" s="1" t="s">
        <v>62</v>
      </c>
      <c r="P56" s="71">
        <v>3421</v>
      </c>
      <c r="R56" s="1" t="s">
        <v>62</v>
      </c>
      <c r="S56" s="70">
        <v>3124</v>
      </c>
      <c r="U56" s="1" t="s">
        <v>62</v>
      </c>
      <c r="V56" s="71">
        <v>3241</v>
      </c>
      <c r="W56" s="72" t="s">
        <v>63</v>
      </c>
      <c r="X56" s="73"/>
      <c r="Y56" s="74"/>
      <c r="Z56" s="74"/>
      <c r="AA56" s="75" t="s">
        <v>63</v>
      </c>
      <c r="AB56" s="76" t="s">
        <v>63</v>
      </c>
      <c r="AC56" s="64"/>
      <c r="AD56" s="65"/>
      <c r="AE56" s="24" t="s">
        <v>64</v>
      </c>
      <c r="AF56" s="24"/>
    </row>
    <row r="57" spans="1:33" x14ac:dyDescent="0.25">
      <c r="A57" s="31" t="s">
        <v>63</v>
      </c>
      <c r="B57" s="31"/>
      <c r="C57" s="31"/>
      <c r="D57" s="32"/>
      <c r="E57" s="77"/>
      <c r="F57" s="1" t="s">
        <v>65</v>
      </c>
      <c r="G57" s="70">
        <v>542</v>
      </c>
      <c r="H57" s="78"/>
      <c r="I57" s="1" t="s">
        <v>65</v>
      </c>
      <c r="J57" s="71">
        <v>345</v>
      </c>
      <c r="K57" s="79"/>
      <c r="L57" s="1" t="s">
        <v>65</v>
      </c>
      <c r="M57" s="71">
        <v>425</v>
      </c>
      <c r="N57" s="80"/>
      <c r="O57" s="1" t="s">
        <v>65</v>
      </c>
      <c r="P57" s="71">
        <v>535</v>
      </c>
      <c r="Q57" s="81"/>
      <c r="R57" s="1" t="s">
        <v>65</v>
      </c>
      <c r="S57" s="70">
        <v>425</v>
      </c>
      <c r="T57" s="79"/>
      <c r="U57" s="1" t="s">
        <v>65</v>
      </c>
      <c r="V57" s="71">
        <v>243</v>
      </c>
      <c r="AD57" s="69"/>
      <c r="AE57" s="85"/>
      <c r="AF57" s="85"/>
    </row>
    <row r="58" spans="1:33" x14ac:dyDescent="0.25">
      <c r="A58" s="86" t="s">
        <v>66</v>
      </c>
      <c r="B58" s="87" t="s">
        <v>67</v>
      </c>
      <c r="C58" s="87" t="s">
        <v>68</v>
      </c>
      <c r="D58" s="32" t="s">
        <v>69</v>
      </c>
      <c r="E58" s="73"/>
      <c r="F58" s="1" t="s">
        <v>70</v>
      </c>
      <c r="G58" s="88" t="s">
        <v>71</v>
      </c>
      <c r="H58" s="89"/>
      <c r="I58" s="1" t="s">
        <v>70</v>
      </c>
      <c r="J58" s="88" t="s">
        <v>71</v>
      </c>
      <c r="K58" s="90"/>
      <c r="L58" s="1" t="s">
        <v>70</v>
      </c>
      <c r="M58" s="88" t="s">
        <v>71</v>
      </c>
      <c r="N58" s="72"/>
      <c r="O58" s="1" t="s">
        <v>70</v>
      </c>
      <c r="P58" s="88" t="s">
        <v>71</v>
      </c>
      <c r="Q58" s="91"/>
      <c r="R58" s="1" t="s">
        <v>70</v>
      </c>
      <c r="S58" s="88" t="s">
        <v>71</v>
      </c>
      <c r="T58" s="90"/>
      <c r="U58" s="1" t="s">
        <v>70</v>
      </c>
      <c r="V58" s="88" t="s">
        <v>71</v>
      </c>
    </row>
    <row r="59" spans="1:33" x14ac:dyDescent="0.25">
      <c r="A59" s="86"/>
      <c r="B59" s="87"/>
      <c r="C59" s="87"/>
      <c r="D59" s="32"/>
      <c r="E59" s="73"/>
      <c r="F59" s="1"/>
      <c r="G59" s="88"/>
      <c r="H59" s="89"/>
      <c r="I59" s="1"/>
      <c r="J59" s="88"/>
      <c r="K59" s="90"/>
      <c r="L59" s="1"/>
      <c r="M59" s="88"/>
      <c r="N59" s="72"/>
      <c r="O59" s="1"/>
      <c r="P59" s="88"/>
      <c r="Q59" s="91"/>
      <c r="R59" s="1"/>
      <c r="S59" s="88"/>
      <c r="T59" s="90"/>
      <c r="U59" s="1"/>
      <c r="V59" s="88"/>
    </row>
    <row r="60" spans="1:33" x14ac:dyDescent="0.25">
      <c r="G60" s="12"/>
      <c r="J60" s="12"/>
      <c r="M60" s="12"/>
      <c r="P60" s="12"/>
      <c r="S60" s="12"/>
      <c r="V60" s="12"/>
      <c r="W60" s="72"/>
      <c r="X60" s="73"/>
      <c r="Y60" s="74"/>
      <c r="Z60" s="74"/>
      <c r="AA60" s="75"/>
      <c r="AB60" s="76"/>
      <c r="AC60" s="32"/>
      <c r="AE60" s="85"/>
      <c r="AF60" s="85"/>
    </row>
    <row r="61" spans="1:33" x14ac:dyDescent="0.25">
      <c r="G61" s="12"/>
      <c r="J61" s="12"/>
      <c r="M61" s="12"/>
      <c r="P61" s="12"/>
      <c r="S61" s="12"/>
      <c r="V61" s="12"/>
      <c r="W61" s="72"/>
      <c r="X61" s="73"/>
      <c r="Y61" s="74"/>
      <c r="Z61" s="74"/>
      <c r="AA61" s="75"/>
      <c r="AB61" s="76"/>
      <c r="AC61" s="32"/>
      <c r="AE61" s="85"/>
      <c r="AF61" s="85"/>
    </row>
    <row r="62" spans="1:33" x14ac:dyDescent="0.25">
      <c r="A62" s="84">
        <v>11</v>
      </c>
      <c r="B62" t="s">
        <v>72</v>
      </c>
      <c r="C62" t="s">
        <v>73</v>
      </c>
      <c r="D62" t="s">
        <v>74</v>
      </c>
      <c r="E62" s="17" t="s">
        <v>8</v>
      </c>
      <c r="F62" s="11">
        <f>IF(E62=" ",0,MAXA(VLOOKUP(E62,E$23:F$49,2),0))</f>
        <v>1234</v>
      </c>
      <c r="G62" s="12">
        <f>IF(F62=0,0,MAXA(VLOOKUP(F62,F$23:G$49,2),0))</f>
        <v>50</v>
      </c>
      <c r="H62" s="3" t="s">
        <v>25</v>
      </c>
      <c r="I62" s="11">
        <f>IF(H62=" ",0,MAXA(VLOOKUP(H62,H$23:I$49,2),0))</f>
        <v>3421</v>
      </c>
      <c r="J62" s="13">
        <f>IF(I62=0,0,MAXA(VLOOKUP(I62,I$23:J$49,2),0))</f>
        <v>32</v>
      </c>
      <c r="K62" s="5" t="s">
        <v>27</v>
      </c>
      <c r="L62" s="11">
        <f>IF(K62=" ",0,MAXA(VLOOKUP(K62,K$23:L$49,2),0))</f>
        <v>4132</v>
      </c>
      <c r="M62" s="14">
        <f>IF(L62=0,0,MAXA(VLOOKUP(L62,L$23:M$49,2),0))</f>
        <v>42</v>
      </c>
      <c r="N62" s="7" t="s">
        <v>25</v>
      </c>
      <c r="O62" s="11">
        <f>IF(N62=" ",0,MAXA(VLOOKUP(N62,N$23:O$49,2),0))</f>
        <v>3421</v>
      </c>
      <c r="P62" s="15">
        <f>IF(O62=0,0,MAXA(VLOOKUP(O62,O$23:P$49,2),0))</f>
        <v>50</v>
      </c>
      <c r="Q62" s="9" t="s">
        <v>10</v>
      </c>
      <c r="R62" s="11">
        <f>IF(Q62=" ",0,MAXA(VLOOKUP(Q62,Q$23:R$49,2),0))</f>
        <v>1324</v>
      </c>
      <c r="S62" s="16">
        <f>IF(R62=0,0,MAXA(VLOOKUP(R62,R$23:S$49,2),0))</f>
        <v>46</v>
      </c>
      <c r="T62" s="5" t="s">
        <v>17</v>
      </c>
      <c r="U62" s="11">
        <f>IF(T62=" ",0,MAXA(VLOOKUP(T62,T$23:U$49,2),0))</f>
        <v>2341</v>
      </c>
      <c r="V62" s="14">
        <f>IF(U62=0,0,MAXA(VLOOKUP(U62,U$23:V$49,2),0))</f>
        <v>48</v>
      </c>
      <c r="W62" s="25">
        <v>43</v>
      </c>
      <c r="X62" s="26">
        <v>51</v>
      </c>
      <c r="Y62" s="27">
        <v>45</v>
      </c>
      <c r="Z62" s="27">
        <v>35</v>
      </c>
      <c r="AA62" s="75">
        <f>SUM(Y62,Z62,)</f>
        <v>80</v>
      </c>
      <c r="AB62">
        <f>SUM(G62,J62,M62,Z62)</f>
        <v>159</v>
      </c>
      <c r="AC62">
        <f>SUM(P62, S62, V62, Y62)</f>
        <v>189</v>
      </c>
      <c r="AD62">
        <f>SUM(W62, X62, AB62, AC62)</f>
        <v>442</v>
      </c>
      <c r="AE62" s="85"/>
      <c r="AF62" s="85"/>
    </row>
    <row r="63" spans="1:33" x14ac:dyDescent="0.25">
      <c r="A63" s="84">
        <v>12</v>
      </c>
      <c r="B63" t="s">
        <v>75</v>
      </c>
      <c r="C63" t="s">
        <v>76</v>
      </c>
      <c r="D63" t="s">
        <v>74</v>
      </c>
      <c r="E63" s="17" t="s">
        <v>15</v>
      </c>
      <c r="F63" s="11">
        <f>IF(E63=" ",0,MAXA(VLOOKUP(E63,E$23:F$49,2),0))</f>
        <v>2143</v>
      </c>
      <c r="G63" s="12">
        <f>IF(F63=0,0,MAXA(VLOOKUP(F63,F$23:G$49,2),0))</f>
        <v>42.999999999999972</v>
      </c>
      <c r="H63" s="3" t="s">
        <v>20</v>
      </c>
      <c r="I63" s="11">
        <f>IF(H63=" ",0,MAXA(VLOOKUP(H63,H$23:I$49,2),0))</f>
        <v>3124</v>
      </c>
      <c r="J63" s="13">
        <f>IF(I63=0,0,MAXA(VLOOKUP(I63,I$23:J$49,2),0))</f>
        <v>50</v>
      </c>
      <c r="K63" s="5" t="s">
        <v>29</v>
      </c>
      <c r="L63" s="11">
        <f>IF(K63=" ",0,MAXA(VLOOKUP(K63,K$23:L$49,2),0))</f>
        <v>4312</v>
      </c>
      <c r="M63" s="14">
        <f>IF(L63=0,0,MAXA(VLOOKUP(L63,L$23:M$49,2),0))</f>
        <v>38</v>
      </c>
      <c r="N63" s="7" t="s">
        <v>25</v>
      </c>
      <c r="O63" s="11">
        <f>IF(N63=" ",0,MAXA(VLOOKUP(N63,N$23:O$49,2),0))</f>
        <v>3421</v>
      </c>
      <c r="P63" s="15">
        <f>IF(O63=0,0,MAXA(VLOOKUP(O63,O$23:P$49,2),0))</f>
        <v>50</v>
      </c>
      <c r="Q63" s="9" t="s">
        <v>14</v>
      </c>
      <c r="R63" s="11">
        <f>IF(Q63=" ",0,MAXA(VLOOKUP(Q63,Q$23:R$49,2),0))</f>
        <v>2134</v>
      </c>
      <c r="S63" s="16">
        <f>IF(R63=0,0,MAXA(VLOOKUP(R63,R$23:S$49,2),0))</f>
        <v>38</v>
      </c>
      <c r="T63" s="5" t="s">
        <v>22</v>
      </c>
      <c r="U63" s="11">
        <f>IF(T63=" ",0,MAXA(VLOOKUP(T63,T$23:U$49,2),0))</f>
        <v>3214</v>
      </c>
      <c r="V63" s="14">
        <f>IF(U63=0,0,MAXA(VLOOKUP(U63,U$23:V$49,2),0))</f>
        <v>46.999999999999993</v>
      </c>
      <c r="W63" s="25">
        <v>24</v>
      </c>
      <c r="X63" s="26">
        <v>30</v>
      </c>
      <c r="Y63" s="27">
        <v>15</v>
      </c>
      <c r="Z63" s="27">
        <v>30</v>
      </c>
      <c r="AA63" s="75">
        <f>SUM(Y63,Z63,)</f>
        <v>45</v>
      </c>
      <c r="AB63">
        <f>SUM(G63,J63,M63,Z63)</f>
        <v>160.99999999999997</v>
      </c>
      <c r="AC63">
        <f>SUM(P63, S63, V63, Y63)</f>
        <v>150</v>
      </c>
      <c r="AD63">
        <f>SUM(W63, X63, AB63, AC63)</f>
        <v>365</v>
      </c>
      <c r="AE63" s="85"/>
      <c r="AF63" s="85"/>
    </row>
    <row r="64" spans="1:33" x14ac:dyDescent="0.25">
      <c r="A64" s="84">
        <v>13</v>
      </c>
      <c r="B64" t="s">
        <v>77</v>
      </c>
      <c r="C64" t="s">
        <v>78</v>
      </c>
      <c r="D64" t="s">
        <v>74</v>
      </c>
      <c r="E64" s="17" t="s">
        <v>15</v>
      </c>
      <c r="F64" s="11">
        <f>IF(E64=" ",0,MAXA(VLOOKUP(E64,E$23:F$49,2),0))</f>
        <v>2143</v>
      </c>
      <c r="G64" s="12">
        <f>IF(F64=0,0,MAXA(VLOOKUP(F64,F$23:G$49,2),0))</f>
        <v>42.999999999999972</v>
      </c>
      <c r="H64" s="3" t="s">
        <v>20</v>
      </c>
      <c r="I64" s="11">
        <f>IF(H64=" ",0,MAXA(VLOOKUP(H64,H$23:I$49,2),0))</f>
        <v>3124</v>
      </c>
      <c r="J64" s="13">
        <f>IF(I64=0,0,MAXA(VLOOKUP(I64,I$23:J$49,2),0))</f>
        <v>50</v>
      </c>
      <c r="K64" s="5" t="s">
        <v>11</v>
      </c>
      <c r="L64" s="11">
        <f>IF(K64=" ",0,MAXA(VLOOKUP(K64,K$23:L$49,2),0))</f>
        <v>1342</v>
      </c>
      <c r="M64" s="14">
        <f>IF(L64=0,0,MAXA(VLOOKUP(L64,L$23:M$49,2),0))</f>
        <v>50</v>
      </c>
      <c r="N64" s="7" t="s">
        <v>25</v>
      </c>
      <c r="O64" s="11">
        <f>IF(N64=" ",0,MAXA(VLOOKUP(N64,N$23:O$49,2),0))</f>
        <v>3421</v>
      </c>
      <c r="P64" s="15">
        <f>IF(O64=0,0,MAXA(VLOOKUP(O64,O$23:P$49,2),0))</f>
        <v>50</v>
      </c>
      <c r="Q64" s="9" t="s">
        <v>22</v>
      </c>
      <c r="R64" s="11">
        <f>IF(Q64=" ",0,MAXA(VLOOKUP(Q64,Q$23:R$49,2),0))</f>
        <v>3214</v>
      </c>
      <c r="S64" s="16">
        <f>IF(R64=0,0,MAXA(VLOOKUP(R64,R$23:S$49,2),0))</f>
        <v>48</v>
      </c>
      <c r="T64" s="5" t="s">
        <v>23</v>
      </c>
      <c r="U64" s="11">
        <f>IF(T64=" ",0,MAXA(VLOOKUP(T64,T$23:U$49,2),0))</f>
        <v>3241</v>
      </c>
      <c r="V64" s="14">
        <f>IF(U64=0,0,MAXA(VLOOKUP(U64,U$23:V$49,2),0))</f>
        <v>50</v>
      </c>
      <c r="W64" s="25">
        <v>25</v>
      </c>
      <c r="X64" s="26">
        <v>30</v>
      </c>
      <c r="Y64" s="27">
        <v>20</v>
      </c>
      <c r="Z64" s="27">
        <v>5</v>
      </c>
      <c r="AA64" s="75">
        <f>SUM(Y64,Z64,)</f>
        <v>25</v>
      </c>
      <c r="AB64">
        <f>SUM(G64,J64,M64,Z64)</f>
        <v>147.99999999999997</v>
      </c>
      <c r="AC64">
        <f>SUM(P64, S64, V64, Y64)</f>
        <v>168</v>
      </c>
      <c r="AD64">
        <f>SUM(W64, X64, AB64, AC64)</f>
        <v>371</v>
      </c>
      <c r="AE64" s="85"/>
      <c r="AF64" s="85"/>
    </row>
    <row r="65" spans="1:33" x14ac:dyDescent="0.25">
      <c r="A65" s="84">
        <v>14</v>
      </c>
      <c r="B65" t="s">
        <v>79</v>
      </c>
      <c r="C65" t="s">
        <v>80</v>
      </c>
      <c r="D65" t="s">
        <v>74</v>
      </c>
      <c r="E65" s="17" t="s">
        <v>15</v>
      </c>
      <c r="F65" s="11">
        <f>IF(E65=" ",0,MAXA(VLOOKUP(E65,E$23:F$49,2),0))</f>
        <v>2143</v>
      </c>
      <c r="G65" s="12">
        <f>IF(F65=0,0,MAXA(VLOOKUP(F65,F$23:G$49,2),0))</f>
        <v>42.999999999999972</v>
      </c>
      <c r="H65" s="3" t="s">
        <v>20</v>
      </c>
      <c r="I65" s="11">
        <f>IF(H65=" ",0,MAXA(VLOOKUP(H65,H$23:I$49,2),0))</f>
        <v>3124</v>
      </c>
      <c r="J65" s="13">
        <f>IF(I65=0,0,MAXA(VLOOKUP(I65,I$23:J$49,2),0))</f>
        <v>50</v>
      </c>
      <c r="K65" s="5" t="s">
        <v>11</v>
      </c>
      <c r="L65" s="11">
        <f>IF(K65=" ",0,MAXA(VLOOKUP(K65,K$23:L$49,2),0))</f>
        <v>1342</v>
      </c>
      <c r="M65" s="14">
        <f>IF(L65=0,0,MAXA(VLOOKUP(L65,L$23:M$49,2),0))</f>
        <v>50</v>
      </c>
      <c r="N65" s="7" t="s">
        <v>23</v>
      </c>
      <c r="O65" s="11">
        <f>IF(N65=" ",0,MAXA(VLOOKUP(N65,N$23:O$49,2),0))</f>
        <v>3241</v>
      </c>
      <c r="P65" s="15">
        <f>IF(O65=0,0,MAXA(VLOOKUP(O65,O$23:P$49,2),0))</f>
        <v>47</v>
      </c>
      <c r="Q65" s="9" t="s">
        <v>20</v>
      </c>
      <c r="R65" s="11">
        <f>IF(Q65=" ",0,MAXA(VLOOKUP(Q65,Q$23:R$49,2),0))</f>
        <v>3124</v>
      </c>
      <c r="S65" s="16">
        <f>IF(R65=0,0,MAXA(VLOOKUP(R65,R$23:S$49,2),0))</f>
        <v>50</v>
      </c>
      <c r="T65" s="5" t="s">
        <v>8</v>
      </c>
      <c r="U65" s="11">
        <f>IF(T65=" ",0,MAXA(VLOOKUP(T65,T$23:U$49,2),0))</f>
        <v>1234</v>
      </c>
      <c r="V65" s="14">
        <f>IF(U65=0,0,MAXA(VLOOKUP(U65,U$23:V$49,2),0))</f>
        <v>28.999999999999979</v>
      </c>
      <c r="W65" s="25">
        <v>30</v>
      </c>
      <c r="X65" s="26">
        <v>44</v>
      </c>
      <c r="Y65" s="27">
        <v>30</v>
      </c>
      <c r="Z65" s="27">
        <v>20</v>
      </c>
      <c r="AA65" s="75">
        <f>SUM(Y65,Z65,)</f>
        <v>50</v>
      </c>
      <c r="AB65">
        <f>SUM(G65,J65,M65,Z65)</f>
        <v>162.99999999999997</v>
      </c>
      <c r="AC65">
        <f>SUM(P65, S65, V65, Y65)</f>
        <v>155.99999999999997</v>
      </c>
      <c r="AD65">
        <f>SUM(W65, X65, AB65, AC65)</f>
        <v>392.99999999999994</v>
      </c>
      <c r="AE65" s="85"/>
      <c r="AF65" s="85"/>
    </row>
    <row r="66" spans="1:33" x14ac:dyDescent="0.25">
      <c r="B66" t="s">
        <v>69</v>
      </c>
      <c r="C66" t="s">
        <v>60</v>
      </c>
      <c r="G66" s="12">
        <f>SUM(G62:G65)</f>
        <v>178.99999999999991</v>
      </c>
      <c r="J66" s="12">
        <f>SUM(J62:J65)</f>
        <v>182</v>
      </c>
      <c r="M66" s="12">
        <f>SUM(M62:M65)</f>
        <v>180</v>
      </c>
      <c r="P66" s="12">
        <f>SUM(P62:P65)</f>
        <v>197</v>
      </c>
      <c r="S66" s="12">
        <f>SUM(S62:S65)</f>
        <v>182</v>
      </c>
      <c r="V66" s="12">
        <f>SUM(V62:V65)</f>
        <v>173.99999999999997</v>
      </c>
      <c r="W66" s="72"/>
      <c r="X66" s="73"/>
      <c r="Y66" s="74"/>
      <c r="Z66" s="74"/>
      <c r="AA66" s="75"/>
      <c r="AB66" s="76"/>
      <c r="AC66" s="32"/>
      <c r="AE66" s="85">
        <v>1206</v>
      </c>
      <c r="AF66" s="85">
        <v>3</v>
      </c>
      <c r="AG66" t="s">
        <v>189</v>
      </c>
    </row>
    <row r="67" spans="1:33" x14ac:dyDescent="0.25">
      <c r="G67" s="12"/>
      <c r="J67" s="12"/>
      <c r="M67" s="12"/>
      <c r="P67" s="12"/>
      <c r="S67" s="12"/>
      <c r="V67" s="12"/>
      <c r="W67" s="72"/>
      <c r="X67" s="73"/>
      <c r="Y67" s="74"/>
      <c r="Z67" s="74"/>
      <c r="AA67" s="75"/>
      <c r="AB67" s="76"/>
      <c r="AC67" s="32"/>
      <c r="AE67" s="85"/>
      <c r="AF67" s="85"/>
    </row>
    <row r="69" spans="1:33" x14ac:dyDescent="0.25">
      <c r="A69" s="84">
        <v>21</v>
      </c>
      <c r="B69" t="s">
        <v>81</v>
      </c>
      <c r="C69" t="s">
        <v>82</v>
      </c>
      <c r="D69" t="s">
        <v>83</v>
      </c>
      <c r="E69" s="17" t="s">
        <v>14</v>
      </c>
      <c r="F69" s="11">
        <f>IF(E69=" ",0,MAXA(VLOOKUP(E69,E$23:F$49,2),0))</f>
        <v>2134</v>
      </c>
      <c r="G69" s="12">
        <f>IF(F69=0,0,MAXA(VLOOKUP(F69,F$23:G$49,2),0))</f>
        <v>45</v>
      </c>
      <c r="H69" s="3" t="s">
        <v>10</v>
      </c>
      <c r="I69" s="11">
        <f>IF(H69=" ",0,MAXA(VLOOKUP(H69,H$23:I$49,2),0))</f>
        <v>1324</v>
      </c>
      <c r="J69" s="13">
        <f>IF(I69=0,0,MAXA(VLOOKUP(I69,I$23:J$49,2),0))</f>
        <v>47</v>
      </c>
      <c r="K69" s="5" t="s">
        <v>8</v>
      </c>
      <c r="L69" s="11">
        <f>IF(K69=" ",0,MAXA(VLOOKUP(K69,K$23:L$49,2),0))</f>
        <v>1234</v>
      </c>
      <c r="M69" s="14">
        <f>IF(L69=0,0,MAXA(VLOOKUP(L69,L$23:M$49,2),0))</f>
        <v>38</v>
      </c>
      <c r="N69" s="7" t="s">
        <v>22</v>
      </c>
      <c r="O69" s="11">
        <f>IF(N69=" ",0,MAXA(VLOOKUP(N69,N$23:O$49,2),0))</f>
        <v>3214</v>
      </c>
      <c r="P69" s="15">
        <f>IF(O69=0,0,MAXA(VLOOKUP(O69,O$23:P$49,2),0))</f>
        <v>39</v>
      </c>
      <c r="Q69" s="9" t="s">
        <v>15</v>
      </c>
      <c r="R69" s="11">
        <f>IF(Q69=" ",0,MAXA(VLOOKUP(Q69,Q$23:R$49,2),0))</f>
        <v>2143</v>
      </c>
      <c r="S69" s="16">
        <f>IF(R69=0,0,MAXA(VLOOKUP(R69,R$23:S$49,2),0))</f>
        <v>27</v>
      </c>
      <c r="T69" s="5" t="s">
        <v>25</v>
      </c>
      <c r="U69" s="11">
        <f>IF(T69=" ",0,MAXA(VLOOKUP(T69,T$23:U$49,2),0))</f>
        <v>3421</v>
      </c>
      <c r="V69" s="14">
        <f>IF(U69=0,0,MAXA(VLOOKUP(U69,U$23:V$49,2),0))</f>
        <v>46</v>
      </c>
      <c r="W69" s="25">
        <v>41</v>
      </c>
      <c r="X69" s="26">
        <v>43</v>
      </c>
      <c r="Y69" s="27">
        <v>15</v>
      </c>
      <c r="Z69" s="27">
        <v>5</v>
      </c>
      <c r="AA69" s="75">
        <f>SUM(Y69,Z69,)</f>
        <v>20</v>
      </c>
      <c r="AB69">
        <f>SUM(G69,J69,M69,Z69)</f>
        <v>135</v>
      </c>
      <c r="AC69">
        <f>SUM(P69, S69, V69, Y69)</f>
        <v>127</v>
      </c>
      <c r="AD69">
        <f>SUM(W69, X69, AB69, AC69)</f>
        <v>346</v>
      </c>
      <c r="AE69" s="85"/>
      <c r="AF69" s="85"/>
    </row>
    <row r="70" spans="1:33" x14ac:dyDescent="0.25">
      <c r="A70" s="84">
        <v>22</v>
      </c>
      <c r="B70" t="s">
        <v>81</v>
      </c>
      <c r="C70" t="s">
        <v>84</v>
      </c>
      <c r="D70" t="s">
        <v>83</v>
      </c>
      <c r="E70" s="17" t="s">
        <v>26</v>
      </c>
      <c r="F70" s="11">
        <f>IF(E70=" ",0,MAXA(VLOOKUP(E70,E$23:F$49,2),0))</f>
        <v>4123</v>
      </c>
      <c r="G70" s="12">
        <f>IF(F70=0,0,MAXA(VLOOKUP(F70,F$23:G$49,2),0))</f>
        <v>30.999999999999915</v>
      </c>
      <c r="H70" s="3" t="s">
        <v>23</v>
      </c>
      <c r="I70" s="11">
        <f>IF(H70=" ",0,MAXA(VLOOKUP(H70,H$23:I$49,2),0))</f>
        <v>3241</v>
      </c>
      <c r="J70" s="13">
        <f>IF(I70=0,0,MAXA(VLOOKUP(I70,I$23:J$49,2),0))</f>
        <v>37</v>
      </c>
      <c r="K70" s="5" t="s">
        <v>10</v>
      </c>
      <c r="L70" s="11">
        <f>IF(K70=" ",0,MAXA(VLOOKUP(K70,K$23:L$49,2),0))</f>
        <v>1324</v>
      </c>
      <c r="M70" s="14">
        <f>IF(L70=0,0,MAXA(VLOOKUP(L70,L$23:M$49,2),0))</f>
        <v>45</v>
      </c>
      <c r="N70" s="7" t="s">
        <v>17</v>
      </c>
      <c r="O70" s="11">
        <f>IF(N70=" ",0,MAXA(VLOOKUP(N70,N$23:O$49,2),0))</f>
        <v>2341</v>
      </c>
      <c r="P70" s="15">
        <f>IF(O70=0,0,MAXA(VLOOKUP(O70,O$23:P$49,2),0))</f>
        <v>39</v>
      </c>
      <c r="Q70" s="9" t="s">
        <v>21</v>
      </c>
      <c r="R70" s="11">
        <f>IF(Q70=" ",0,MAXA(VLOOKUP(Q70,Q$23:R$49,2),0))</f>
        <v>3142</v>
      </c>
      <c r="S70" s="16">
        <f>IF(R70=0,0,MAXA(VLOOKUP(R70,R$23:S$49,2),0))</f>
        <v>45</v>
      </c>
      <c r="T70" s="5" t="s">
        <v>12</v>
      </c>
      <c r="U70" s="11">
        <f>IF(T70=" ",0,MAXA(VLOOKUP(T70,T$23:U$49,2),0))</f>
        <v>1423</v>
      </c>
      <c r="V70" s="14">
        <f>IF(U70=0,0,MAXA(VLOOKUP(U70,U$23:V$49,2),0))</f>
        <v>18.999999999999979</v>
      </c>
      <c r="W70" s="25">
        <v>0</v>
      </c>
      <c r="X70" s="26">
        <v>17</v>
      </c>
      <c r="Y70" s="27">
        <v>20</v>
      </c>
      <c r="Z70" s="27">
        <v>25</v>
      </c>
      <c r="AA70" s="75">
        <f>SUM(Y70,Z70,)</f>
        <v>45</v>
      </c>
      <c r="AB70">
        <f>SUM(G70,J70,M70,Z70)</f>
        <v>137.99999999999991</v>
      </c>
      <c r="AC70">
        <f>SUM(P70, S70, V70, Y70)</f>
        <v>122.99999999999997</v>
      </c>
      <c r="AD70">
        <f>SUM(W70, X70, AB70, AC70)</f>
        <v>277.99999999999989</v>
      </c>
      <c r="AE70" s="85"/>
      <c r="AF70" s="85"/>
    </row>
    <row r="71" spans="1:33" x14ac:dyDescent="0.25">
      <c r="A71" s="84">
        <v>23</v>
      </c>
      <c r="B71" t="s">
        <v>85</v>
      </c>
      <c r="C71" t="s">
        <v>86</v>
      </c>
      <c r="D71" t="s">
        <v>83</v>
      </c>
      <c r="E71" s="17" t="s">
        <v>14</v>
      </c>
      <c r="F71" s="11">
        <f>IF(E71=" ",0,MAXA(VLOOKUP(E71,E$23:F$49,2),0))</f>
        <v>2134</v>
      </c>
      <c r="G71" s="12">
        <f>IF(F71=0,0,MAXA(VLOOKUP(F71,F$23:G$49,2),0))</f>
        <v>45</v>
      </c>
      <c r="H71" s="3" t="s">
        <v>25</v>
      </c>
      <c r="I71" s="11">
        <f>IF(H71=" ",0,MAXA(VLOOKUP(H71,H$23:I$49,2),0))</f>
        <v>3421</v>
      </c>
      <c r="J71" s="13">
        <f>IF(I71=0,0,MAXA(VLOOKUP(I71,I$23:J$49,2),0))</f>
        <v>32</v>
      </c>
      <c r="K71" s="5" t="s">
        <v>11</v>
      </c>
      <c r="L71" s="11">
        <f>IF(K71=" ",0,MAXA(VLOOKUP(K71,K$23:L$49,2),0))</f>
        <v>1342</v>
      </c>
      <c r="M71" s="14">
        <f>IF(L71=0,0,MAXA(VLOOKUP(L71,L$23:M$49,2),0))</f>
        <v>50</v>
      </c>
      <c r="N71" s="7" t="s">
        <v>29</v>
      </c>
      <c r="O71" s="11">
        <f>IF(N71=" ",0,MAXA(VLOOKUP(N71,N$23:O$49,2),0))</f>
        <v>4312</v>
      </c>
      <c r="P71" s="15">
        <f>IF(O71=0,0,MAXA(VLOOKUP(O71,O$23:P$49,2),0))</f>
        <v>40</v>
      </c>
      <c r="Q71" s="9" t="s">
        <v>14</v>
      </c>
      <c r="R71" s="11">
        <f>IF(Q71=" ",0,MAXA(VLOOKUP(Q71,Q$23:R$49,2),0))</f>
        <v>2134</v>
      </c>
      <c r="S71" s="16">
        <f>IF(R71=0,0,MAXA(VLOOKUP(R71,R$23:S$49,2),0))</f>
        <v>38</v>
      </c>
      <c r="T71" s="5" t="s">
        <v>8</v>
      </c>
      <c r="U71" s="11">
        <f>IF(T71=" ",0,MAXA(VLOOKUP(T71,T$23:U$49,2),0))</f>
        <v>1234</v>
      </c>
      <c r="V71" s="14">
        <f>IF(U71=0,0,MAXA(VLOOKUP(U71,U$23:V$49,2),0))</f>
        <v>28.999999999999979</v>
      </c>
      <c r="W71" s="25">
        <v>23</v>
      </c>
      <c r="X71" s="26">
        <v>19</v>
      </c>
      <c r="Y71" s="27">
        <v>15</v>
      </c>
      <c r="Z71" s="27">
        <v>15</v>
      </c>
      <c r="AA71" s="75">
        <f>SUM(Y71,Z71,)</f>
        <v>30</v>
      </c>
      <c r="AB71">
        <f>SUM(G71,J71,M71,Z71)</f>
        <v>142</v>
      </c>
      <c r="AC71">
        <f>SUM(P71, S71, V71, Y71)</f>
        <v>121.99999999999997</v>
      </c>
      <c r="AD71">
        <f>SUM(W71, X71, AB71, AC71)</f>
        <v>306</v>
      </c>
      <c r="AE71" s="85"/>
      <c r="AF71" s="85"/>
    </row>
    <row r="72" spans="1:33" x14ac:dyDescent="0.25">
      <c r="A72" t="s">
        <v>63</v>
      </c>
      <c r="B72" t="s">
        <v>69</v>
      </c>
      <c r="C72" t="s">
        <v>60</v>
      </c>
      <c r="G72" s="12">
        <f>SUM(G69:G71)</f>
        <v>120.99999999999991</v>
      </c>
      <c r="J72" s="12">
        <f>SUM(J69:J71)</f>
        <v>116</v>
      </c>
      <c r="M72" s="12">
        <f>SUM(M69:M71)</f>
        <v>133</v>
      </c>
      <c r="P72" s="12">
        <f>SUM(P69:P71)</f>
        <v>118</v>
      </c>
      <c r="S72" s="12">
        <f>SUM(S69:S71)</f>
        <v>110</v>
      </c>
      <c r="V72" s="12">
        <f>SUM(V69:V71)</f>
        <v>93.999999999999943</v>
      </c>
      <c r="W72" s="72"/>
      <c r="X72" s="73"/>
      <c r="Y72" s="74"/>
      <c r="Z72" s="74"/>
      <c r="AA72" s="75"/>
      <c r="AB72" s="76"/>
      <c r="AC72" s="32"/>
      <c r="AE72" s="85">
        <v>930</v>
      </c>
      <c r="AF72" s="85"/>
    </row>
    <row r="73" spans="1:33" x14ac:dyDescent="0.25">
      <c r="G73" s="12"/>
      <c r="J73" s="12"/>
      <c r="M73" s="12"/>
      <c r="P73" s="12"/>
      <c r="S73" s="12"/>
      <c r="V73" s="12"/>
      <c r="W73" s="72"/>
      <c r="X73" s="73"/>
      <c r="Y73" s="74"/>
      <c r="Z73" s="74"/>
      <c r="AA73" s="75"/>
      <c r="AB73" s="76"/>
      <c r="AC73" s="32"/>
      <c r="AE73" s="85"/>
      <c r="AF73" s="85"/>
    </row>
    <row r="74" spans="1:33" x14ac:dyDescent="0.25">
      <c r="G74" s="12"/>
      <c r="J74" s="12"/>
      <c r="M74" s="12"/>
      <c r="P74" s="12"/>
      <c r="S74" s="12"/>
      <c r="V74" s="12"/>
      <c r="W74" s="72"/>
      <c r="X74" s="73"/>
      <c r="Y74" s="74"/>
      <c r="Z74" s="74"/>
      <c r="AA74" s="75"/>
      <c r="AB74" s="76"/>
      <c r="AC74" s="32"/>
      <c r="AE74" s="85"/>
      <c r="AF74" s="85"/>
    </row>
    <row r="75" spans="1:33" x14ac:dyDescent="0.25">
      <c r="A75" s="84">
        <v>31</v>
      </c>
      <c r="B75" t="s">
        <v>87</v>
      </c>
      <c r="C75" t="s">
        <v>88</v>
      </c>
      <c r="D75" t="s">
        <v>89</v>
      </c>
      <c r="E75" s="17" t="s">
        <v>23</v>
      </c>
      <c r="F75" s="11">
        <f>IF(E75=" ",0,MAXA(VLOOKUP(E75,E$23:F$49,2),0))</f>
        <v>3241</v>
      </c>
      <c r="G75" s="12">
        <f>IF(F75=0,0,MAXA(VLOOKUP(F75,F$23:G$49,2),0))</f>
        <v>20.999999999999972</v>
      </c>
      <c r="H75" s="3" t="s">
        <v>10</v>
      </c>
      <c r="I75" s="11">
        <f>IF(H75=" ",0,MAXA(VLOOKUP(H75,H$23:I$49,2),0))</f>
        <v>1324</v>
      </c>
      <c r="J75" s="13">
        <f>IF(I75=0,0,MAXA(VLOOKUP(I75,I$23:J$49,2),0))</f>
        <v>47</v>
      </c>
      <c r="K75" s="5" t="s">
        <v>19</v>
      </c>
      <c r="L75" s="11">
        <f>IF(K75=" ",0,MAXA(VLOOKUP(K75,K$23:L$49,2),0))</f>
        <v>2431</v>
      </c>
      <c r="M75" s="14">
        <f>IF(L75=0,0,MAXA(VLOOKUP(L75,L$23:M$49,2),0))</f>
        <v>15</v>
      </c>
      <c r="N75" s="7" t="s">
        <v>10</v>
      </c>
      <c r="O75" s="11">
        <f>IF(N75=" ",0,MAXA(VLOOKUP(N75,N$23:O$49,2),0))</f>
        <v>1324</v>
      </c>
      <c r="P75" s="15">
        <f>IF(O75=0,0,MAXA(VLOOKUP(O75,O$23:P$49,2),0))</f>
        <v>21</v>
      </c>
      <c r="Q75" s="9" t="s">
        <v>30</v>
      </c>
      <c r="R75" s="11">
        <f>IF(Q75=" ",0,MAXA(VLOOKUP(Q75,Q$23:R$49,2),0))</f>
        <v>4321</v>
      </c>
      <c r="S75" s="16">
        <f>IF(R75=0,0,MAXA(VLOOKUP(R75,R$23:S$49,2),0))</f>
        <v>25</v>
      </c>
      <c r="T75" s="5" t="s">
        <v>23</v>
      </c>
      <c r="U75" s="11">
        <f>IF(T75=" ",0,MAXA(VLOOKUP(T75,T$23:U$49,2),0))</f>
        <v>3241</v>
      </c>
      <c r="V75" s="14">
        <f>IF(U75=0,0,MAXA(VLOOKUP(U75,U$23:V$49,2),0))</f>
        <v>50</v>
      </c>
      <c r="W75" s="25">
        <v>34</v>
      </c>
      <c r="X75" s="26">
        <v>28</v>
      </c>
      <c r="Y75" s="27">
        <v>5</v>
      </c>
      <c r="Z75" s="27">
        <v>15</v>
      </c>
      <c r="AA75" s="75">
        <f>SUM(Y75,Z75,)</f>
        <v>20</v>
      </c>
      <c r="AB75">
        <f>SUM(G75,J75,M75,Z75)</f>
        <v>97.999999999999972</v>
      </c>
      <c r="AC75">
        <f>SUM(P75, S75, V75, Y75)</f>
        <v>101</v>
      </c>
      <c r="AD75">
        <f>SUM(W75, X75, AB75, AC75)</f>
        <v>261</v>
      </c>
      <c r="AE75" s="85"/>
      <c r="AF75" s="85"/>
    </row>
    <row r="76" spans="1:33" x14ac:dyDescent="0.25">
      <c r="A76" s="84">
        <v>32</v>
      </c>
      <c r="B76" t="s">
        <v>90</v>
      </c>
      <c r="C76" t="s">
        <v>91</v>
      </c>
      <c r="D76" t="s">
        <v>89</v>
      </c>
      <c r="E76" s="17" t="s">
        <v>29</v>
      </c>
      <c r="F76" s="11">
        <f>IF(E76=" ",0,MAXA(VLOOKUP(E76,E$23:F$49,2),0))</f>
        <v>4312</v>
      </c>
      <c r="G76" s="12">
        <f>IF(F76=0,0,MAXA(VLOOKUP(F76,F$23:G$49,2),0))</f>
        <v>17.999999999999915</v>
      </c>
      <c r="H76" s="3" t="s">
        <v>23</v>
      </c>
      <c r="I76" s="11">
        <f>IF(H76=" ",0,MAXA(VLOOKUP(H76,H$23:I$49,2),0))</f>
        <v>3241</v>
      </c>
      <c r="J76" s="13">
        <f>IF(I76=0,0,MAXA(VLOOKUP(I76,I$23:J$49,2),0))</f>
        <v>37</v>
      </c>
      <c r="K76" s="5" t="s">
        <v>20</v>
      </c>
      <c r="L76" s="11">
        <f>IF(K76=" ",0,MAXA(VLOOKUP(K76,K$23:L$49,2),0))</f>
        <v>3124</v>
      </c>
      <c r="M76" s="14">
        <f>IF(L76=0,0,MAXA(VLOOKUP(L76,L$23:M$49,2),0))</f>
        <v>41</v>
      </c>
      <c r="N76" s="7" t="s">
        <v>9</v>
      </c>
      <c r="O76" s="11">
        <f>IF(N76=" ",0,MAXA(VLOOKUP(N76,N$23:O$49,2),0))</f>
        <v>1243</v>
      </c>
      <c r="P76" s="15">
        <f>IF(O76=0,0,MAXA(VLOOKUP(O76,O$23:P$49,2),0))</f>
        <v>8</v>
      </c>
      <c r="Q76" s="9" t="s">
        <v>17</v>
      </c>
      <c r="R76" s="11">
        <f>IF(Q76=" ",0,MAXA(VLOOKUP(Q76,Q$23:R$49,2),0))</f>
        <v>2341</v>
      </c>
      <c r="S76" s="16">
        <f>IF(R76=0,0,MAXA(VLOOKUP(R76,R$23:S$49,2),0))</f>
        <v>35</v>
      </c>
      <c r="T76" s="5" t="s">
        <v>15</v>
      </c>
      <c r="U76" s="11">
        <f>IF(T76=" ",0,MAXA(VLOOKUP(T76,T$23:U$49,2),0))</f>
        <v>2143</v>
      </c>
      <c r="V76" s="14">
        <f>IF(U76=0,0,MAXA(VLOOKUP(U76,U$23:V$49,2),0))</f>
        <v>29.999999999999986</v>
      </c>
      <c r="W76" s="25">
        <v>35</v>
      </c>
      <c r="X76" s="26">
        <v>42</v>
      </c>
      <c r="Y76" s="27">
        <v>35</v>
      </c>
      <c r="Z76" s="27">
        <v>10</v>
      </c>
      <c r="AA76" s="75">
        <f>SUM(Y76,Z76,)</f>
        <v>45</v>
      </c>
      <c r="AB76">
        <f>SUM(G76,J76,M76,Z76)</f>
        <v>105.99999999999991</v>
      </c>
      <c r="AC76">
        <f>SUM(P76, S76, V76, Y76)</f>
        <v>107.99999999999999</v>
      </c>
      <c r="AD76">
        <f>SUM(W76, X76, AB76, AC76)</f>
        <v>290.99999999999989</v>
      </c>
      <c r="AE76" s="85"/>
      <c r="AF76" s="85"/>
    </row>
    <row r="77" spans="1:33" x14ac:dyDescent="0.25">
      <c r="A77" s="84">
        <v>33</v>
      </c>
      <c r="B77" t="s">
        <v>92</v>
      </c>
      <c r="C77" t="s">
        <v>93</v>
      </c>
      <c r="D77" t="s">
        <v>89</v>
      </c>
      <c r="E77" s="17" t="s">
        <v>20</v>
      </c>
      <c r="F77" s="11">
        <f>IF(E77=" ",0,MAXA(VLOOKUP(E77,E$23:F$49,2),0))</f>
        <v>3124</v>
      </c>
      <c r="G77" s="12">
        <f>IF(F77=0,0,MAXA(VLOOKUP(F77,F$23:G$49,2),0))</f>
        <v>37</v>
      </c>
      <c r="H77" s="3" t="s">
        <v>10</v>
      </c>
      <c r="I77" s="11">
        <f>IF(H77=" ",0,MAXA(VLOOKUP(H77,H$23:I$49,2),0))</f>
        <v>1324</v>
      </c>
      <c r="J77" s="13">
        <f>IF(I77=0,0,MAXA(VLOOKUP(I77,I$23:J$49,2),0))</f>
        <v>47</v>
      </c>
      <c r="K77" s="5" t="s">
        <v>16</v>
      </c>
      <c r="L77" s="11">
        <f>IF(K77=" ",0,MAXA(VLOOKUP(K77,K$23:L$49,2),0))</f>
        <v>2314</v>
      </c>
      <c r="M77" s="14">
        <f>IF(L77=0,0,MAXA(VLOOKUP(L77,L$23:M$49,2),0))</f>
        <v>23</v>
      </c>
      <c r="N77" s="7" t="s">
        <v>20</v>
      </c>
      <c r="O77" s="11">
        <f>IF(N77=" ",0,MAXA(VLOOKUP(N77,N$23:O$49,2),0))</f>
        <v>3124</v>
      </c>
      <c r="P77" s="15">
        <f>IF(O77=0,0,MAXA(VLOOKUP(O77,O$23:P$49,2),0))</f>
        <v>34</v>
      </c>
      <c r="Q77" s="9" t="s">
        <v>19</v>
      </c>
      <c r="R77" s="11">
        <f>IF(Q77=" ",0,MAXA(VLOOKUP(Q77,Q$23:R$49,2),0))</f>
        <v>2431</v>
      </c>
      <c r="S77" s="16">
        <f>IF(R77=0,0,MAXA(VLOOKUP(R77,R$23:S$49,2),0))</f>
        <v>24</v>
      </c>
      <c r="T77" s="5" t="s">
        <v>22</v>
      </c>
      <c r="U77" s="11">
        <f>IF(T77=" ",0,MAXA(VLOOKUP(T77,T$23:U$49,2),0))</f>
        <v>3214</v>
      </c>
      <c r="V77" s="14">
        <f>IF(U77=0,0,MAXA(VLOOKUP(U77,U$23:V$49,2),0))</f>
        <v>46.999999999999993</v>
      </c>
      <c r="W77" s="25">
        <v>26</v>
      </c>
      <c r="X77" s="26">
        <v>20</v>
      </c>
      <c r="Y77" s="27">
        <v>5</v>
      </c>
      <c r="Z77" s="27">
        <v>30</v>
      </c>
      <c r="AA77" s="75">
        <f>SUM(Y77,Z77,)</f>
        <v>35</v>
      </c>
      <c r="AB77">
        <f>SUM(G77,J77,M77,Z77)</f>
        <v>137</v>
      </c>
      <c r="AC77">
        <f>SUM(P77, S77, V77, Y77)</f>
        <v>110</v>
      </c>
      <c r="AD77">
        <f>SUM(W77, X77, AB77, AC77)</f>
        <v>293</v>
      </c>
      <c r="AE77" s="85"/>
      <c r="AF77" s="85"/>
    </row>
    <row r="78" spans="1:33" x14ac:dyDescent="0.25">
      <c r="B78" t="s">
        <v>69</v>
      </c>
      <c r="C78" t="s">
        <v>60</v>
      </c>
      <c r="G78" s="12">
        <f>SUM(G75:G77)</f>
        <v>75.999999999999886</v>
      </c>
      <c r="J78" s="12">
        <f>SUM(J75:J77)</f>
        <v>131</v>
      </c>
      <c r="M78" s="12">
        <f>SUM(M75:M77)</f>
        <v>79</v>
      </c>
      <c r="P78" s="12">
        <f>SUM(P75:P77)</f>
        <v>63</v>
      </c>
      <c r="S78" s="12">
        <f>SUM(S75:S77)</f>
        <v>84</v>
      </c>
      <c r="V78" s="12">
        <f>SUM(V75:V77)</f>
        <v>126.99999999999997</v>
      </c>
      <c r="W78" s="72"/>
      <c r="X78" s="73"/>
      <c r="Y78" s="74"/>
      <c r="Z78" s="74"/>
      <c r="AA78" s="75"/>
      <c r="AB78" s="76"/>
      <c r="AC78" s="32"/>
      <c r="AE78" s="85">
        <v>845</v>
      </c>
      <c r="AF78" s="85"/>
    </row>
    <row r="79" spans="1:33" x14ac:dyDescent="0.25">
      <c r="G79" s="12"/>
      <c r="J79" s="12"/>
      <c r="M79" s="12"/>
      <c r="P79" s="12"/>
      <c r="S79" s="12"/>
      <c r="V79" s="12"/>
      <c r="W79" s="72"/>
      <c r="X79" s="73"/>
      <c r="Y79" s="74"/>
      <c r="Z79" s="74"/>
      <c r="AA79" s="75"/>
      <c r="AB79" s="76"/>
      <c r="AC79" s="32"/>
      <c r="AE79" s="85"/>
      <c r="AF79" s="85"/>
    </row>
    <row r="80" spans="1:33" x14ac:dyDescent="0.25"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 s="93"/>
      <c r="AE80"/>
      <c r="AF80"/>
    </row>
    <row r="81" spans="1:33" x14ac:dyDescent="0.25">
      <c r="A81" s="84">
        <v>41</v>
      </c>
      <c r="B81" t="s">
        <v>94</v>
      </c>
      <c r="C81" t="s">
        <v>95</v>
      </c>
      <c r="D81" t="s">
        <v>96</v>
      </c>
      <c r="E81" s="17" t="s">
        <v>20</v>
      </c>
      <c r="F81" s="11">
        <f>IF(E81=" ",0,MAXA(VLOOKUP(E81,E$23:F$49,2),0))</f>
        <v>3124</v>
      </c>
      <c r="G81" s="12">
        <f>IF(F81=0,0,MAXA(VLOOKUP(F81,F$23:G$49,2),0))</f>
        <v>37</v>
      </c>
      <c r="H81" s="3" t="s">
        <v>11</v>
      </c>
      <c r="I81" s="11">
        <f>IF(H81=" ",0,MAXA(VLOOKUP(H81,H$23:I$49,2),0))</f>
        <v>1342</v>
      </c>
      <c r="J81" s="13">
        <f>IF(I81=0,0,MAXA(VLOOKUP(I81,I$23:J$49,2),0))</f>
        <v>42</v>
      </c>
      <c r="K81" s="5" t="s">
        <v>13</v>
      </c>
      <c r="L81" s="11">
        <f>IF(K81=" ",0,MAXA(VLOOKUP(K81,K$23:L$49,2),0))</f>
        <v>1432</v>
      </c>
      <c r="M81" s="14">
        <f>IF(L81=0,0,MAXA(VLOOKUP(L81,L$23:M$49,2),0))</f>
        <v>48</v>
      </c>
      <c r="N81" s="7" t="s">
        <v>25</v>
      </c>
      <c r="O81" s="11">
        <f>IF(N81=" ",0,MAXA(VLOOKUP(N81,N$23:O$49,2),0))</f>
        <v>3421</v>
      </c>
      <c r="P81" s="15">
        <f>IF(O81=0,0,MAXA(VLOOKUP(O81,O$23:P$49,2),0))</f>
        <v>50</v>
      </c>
      <c r="Q81" s="9" t="s">
        <v>20</v>
      </c>
      <c r="R81" s="11">
        <f>IF(Q81=" ",0,MAXA(VLOOKUP(Q81,Q$23:R$49,2),0))</f>
        <v>3124</v>
      </c>
      <c r="S81" s="16">
        <f>IF(R81=0,0,MAXA(VLOOKUP(R81,R$23:S$49,2),0))</f>
        <v>50</v>
      </c>
      <c r="T81" s="5" t="s">
        <v>25</v>
      </c>
      <c r="U81" s="11">
        <f>IF(T81=" ",0,MAXA(VLOOKUP(T81,T$23:U$49,2),0))</f>
        <v>3421</v>
      </c>
      <c r="V81" s="14">
        <f>IF(U81=0,0,MAXA(VLOOKUP(U81,U$23:V$49,2),0))</f>
        <v>46</v>
      </c>
      <c r="W81" s="25">
        <v>29</v>
      </c>
      <c r="X81" s="26">
        <v>32</v>
      </c>
      <c r="Y81" s="27">
        <v>25</v>
      </c>
      <c r="Z81" s="27">
        <v>10</v>
      </c>
      <c r="AA81" s="75">
        <f>SUM(Y81,Z81,)</f>
        <v>35</v>
      </c>
      <c r="AB81">
        <f>SUM(G81,J81,M81,Z81)</f>
        <v>137</v>
      </c>
      <c r="AC81">
        <f>SUM(P81, S81, V81, Y81)</f>
        <v>171</v>
      </c>
      <c r="AD81">
        <f>SUM(W81, X81, AB81, AC81)</f>
        <v>369</v>
      </c>
      <c r="AE81" s="85"/>
      <c r="AF81" s="85"/>
    </row>
    <row r="82" spans="1:33" x14ac:dyDescent="0.25">
      <c r="A82" s="84">
        <v>42</v>
      </c>
      <c r="B82" t="s">
        <v>97</v>
      </c>
      <c r="C82" t="s">
        <v>98</v>
      </c>
      <c r="D82" t="s">
        <v>96</v>
      </c>
      <c r="E82" s="17" t="s">
        <v>15</v>
      </c>
      <c r="F82" s="11">
        <f>IF(E82=" ",0,MAXA(VLOOKUP(E82,E$23:F$49,2),0))</f>
        <v>2143</v>
      </c>
      <c r="G82" s="12">
        <f>IF(F82=0,0,MAXA(VLOOKUP(F82,F$23:G$49,2),0))</f>
        <v>42.999999999999972</v>
      </c>
      <c r="H82" s="3" t="s">
        <v>19</v>
      </c>
      <c r="I82" s="11">
        <f>IF(H82=" ",0,MAXA(VLOOKUP(H82,H$23:I$49,2),0))</f>
        <v>2431</v>
      </c>
      <c r="J82" s="13">
        <f>IF(I82=0,0,MAXA(VLOOKUP(I82,I$23:J$49,2),0))</f>
        <v>18</v>
      </c>
      <c r="K82" s="5" t="s">
        <v>13</v>
      </c>
      <c r="L82" s="11">
        <f>IF(K82=" ",0,MAXA(VLOOKUP(K82,K$23:L$49,2),0))</f>
        <v>1432</v>
      </c>
      <c r="M82" s="14">
        <f>IF(L82=0,0,MAXA(VLOOKUP(L82,L$23:M$49,2),0))</f>
        <v>48</v>
      </c>
      <c r="N82" s="7" t="s">
        <v>25</v>
      </c>
      <c r="O82" s="11">
        <f>IF(N82=" ",0,MAXA(VLOOKUP(N82,N$23:O$49,2),0))</f>
        <v>3421</v>
      </c>
      <c r="P82" s="15">
        <f>IF(O82=0,0,MAXA(VLOOKUP(O82,O$23:P$49,2),0))</f>
        <v>50</v>
      </c>
      <c r="Q82" s="9" t="s">
        <v>20</v>
      </c>
      <c r="R82" s="11">
        <f>IF(Q82=" ",0,MAXA(VLOOKUP(Q82,Q$23:R$49,2),0))</f>
        <v>3124</v>
      </c>
      <c r="S82" s="16">
        <f>IF(R82=0,0,MAXA(VLOOKUP(R82,R$23:S$49,2),0))</f>
        <v>50</v>
      </c>
      <c r="T82" s="5" t="s">
        <v>17</v>
      </c>
      <c r="U82" s="11">
        <f>IF(T82=" ",0,MAXA(VLOOKUP(T82,T$23:U$49,2),0))</f>
        <v>2341</v>
      </c>
      <c r="V82" s="14">
        <f>IF(U82=0,0,MAXA(VLOOKUP(U82,U$23:V$49,2),0))</f>
        <v>48</v>
      </c>
      <c r="W82" s="25">
        <v>30</v>
      </c>
      <c r="X82" s="26">
        <v>26</v>
      </c>
      <c r="Y82" s="27">
        <v>5</v>
      </c>
      <c r="Z82" s="27">
        <v>30</v>
      </c>
      <c r="AA82" s="75">
        <f>SUM(Y82,Z82,)</f>
        <v>35</v>
      </c>
      <c r="AB82">
        <f>SUM(G82,J82,M82,Z82)</f>
        <v>138.99999999999997</v>
      </c>
      <c r="AC82">
        <f>SUM(P82, S82, V82, Y82)</f>
        <v>153</v>
      </c>
      <c r="AD82">
        <f>SUM(W82, X82, AB82, AC82)</f>
        <v>348</v>
      </c>
      <c r="AE82" s="85"/>
      <c r="AF82" s="85"/>
    </row>
    <row r="83" spans="1:33" x14ac:dyDescent="0.25">
      <c r="A83" s="84">
        <v>43</v>
      </c>
      <c r="B83" t="s">
        <v>99</v>
      </c>
      <c r="C83" t="s">
        <v>100</v>
      </c>
      <c r="D83" t="s">
        <v>96</v>
      </c>
      <c r="E83" s="17" t="s">
        <v>16</v>
      </c>
      <c r="F83" s="11">
        <f>IF(E83=" ",0,MAXA(VLOOKUP(E83,E$23:F$49,2),0))</f>
        <v>2314</v>
      </c>
      <c r="G83" s="12">
        <f>IF(F83=0,0,MAXA(VLOOKUP(F83,F$23:G$49,2),0))</f>
        <v>36</v>
      </c>
      <c r="H83" s="3" t="s">
        <v>20</v>
      </c>
      <c r="I83" s="11">
        <f>IF(H83=" ",0,MAXA(VLOOKUP(H83,H$23:I$49,2),0))</f>
        <v>3124</v>
      </c>
      <c r="J83" s="13">
        <f>IF(I83=0,0,MAXA(VLOOKUP(I83,I$23:J$49,2),0))</f>
        <v>50</v>
      </c>
      <c r="K83" s="5" t="s">
        <v>4</v>
      </c>
      <c r="L83" s="11">
        <f>IF(K83=" ",0,MAXA(VLOOKUP(K83,K$23:L$49,2),0))</f>
        <v>4231</v>
      </c>
      <c r="M83" s="14">
        <f>IF(L83=0,0,MAXA(VLOOKUP(L83,L$23:M$49,2),0))</f>
        <v>20</v>
      </c>
      <c r="N83" s="7" t="s">
        <v>25</v>
      </c>
      <c r="O83" s="11">
        <f>IF(N83=" ",0,MAXA(VLOOKUP(N83,N$23:O$49,2),0))</f>
        <v>3421</v>
      </c>
      <c r="P83" s="15">
        <f>IF(O83=0,0,MAXA(VLOOKUP(O83,O$23:P$49,2),0))</f>
        <v>50</v>
      </c>
      <c r="Q83" s="9" t="s">
        <v>20</v>
      </c>
      <c r="R83" s="11">
        <f>IF(Q83=" ",0,MAXA(VLOOKUP(Q83,Q$23:R$49,2),0))</f>
        <v>3124</v>
      </c>
      <c r="S83" s="16">
        <f>IF(R83=0,0,MAXA(VLOOKUP(R83,R$23:S$49,2),0))</f>
        <v>50</v>
      </c>
      <c r="T83" s="5" t="s">
        <v>17</v>
      </c>
      <c r="U83" s="11">
        <f>IF(T83=" ",0,MAXA(VLOOKUP(T83,T$23:U$49,2),0))</f>
        <v>2341</v>
      </c>
      <c r="V83" s="14">
        <f>IF(U83=0,0,MAXA(VLOOKUP(U83,U$23:V$49,2),0))</f>
        <v>48</v>
      </c>
      <c r="W83" s="25">
        <v>10</v>
      </c>
      <c r="X83" s="26">
        <v>26</v>
      </c>
      <c r="Y83" s="27">
        <v>25</v>
      </c>
      <c r="Z83" s="27">
        <v>5</v>
      </c>
      <c r="AA83" s="75">
        <f>SUM(Y83,Z83,)</f>
        <v>30</v>
      </c>
      <c r="AB83">
        <f>SUM(G83,J83,M83,Z83)</f>
        <v>111</v>
      </c>
      <c r="AC83">
        <f>SUM(P83, S83, V83, Y83)</f>
        <v>173</v>
      </c>
      <c r="AD83">
        <f>SUM(W83, X83, AB83, AC83)</f>
        <v>320</v>
      </c>
      <c r="AE83" s="85"/>
      <c r="AF83" s="85"/>
    </row>
    <row r="84" spans="1:33" x14ac:dyDescent="0.25">
      <c r="A84" s="84">
        <v>44</v>
      </c>
      <c r="B84" t="s">
        <v>101</v>
      </c>
      <c r="C84" t="s">
        <v>102</v>
      </c>
      <c r="D84" t="s">
        <v>96</v>
      </c>
      <c r="E84" s="17" t="s">
        <v>17</v>
      </c>
      <c r="F84" s="11">
        <f>IF(E84=" ",0,MAXA(VLOOKUP(E84,E$23:F$49,2),0))</f>
        <v>2341</v>
      </c>
      <c r="G84" s="12">
        <f>IF(F84=0,0,MAXA(VLOOKUP(F84,F$23:G$49,2),0))</f>
        <v>24.999999999999972</v>
      </c>
      <c r="H84" s="3" t="s">
        <v>21</v>
      </c>
      <c r="I84" s="11">
        <f>IF(H84=" ",0,MAXA(VLOOKUP(H84,H$23:I$49,2),0))</f>
        <v>3142</v>
      </c>
      <c r="J84" s="13">
        <f>IF(I84=0,0,MAXA(VLOOKUP(I84,I$23:J$49,2),0))</f>
        <v>45</v>
      </c>
      <c r="K84" s="5" t="s">
        <v>24</v>
      </c>
      <c r="L84" s="11">
        <f>IF(K84=" ",0,MAXA(VLOOKUP(K84,K$23:L$49,2),0))</f>
        <v>3412</v>
      </c>
      <c r="M84" s="14">
        <f>IF(L84=0,0,MAXA(VLOOKUP(L84,L$23:M$49,2),0))</f>
        <v>40</v>
      </c>
      <c r="N84" s="7" t="s">
        <v>25</v>
      </c>
      <c r="O84" s="11">
        <f>IF(N84=" ",0,MAXA(VLOOKUP(N84,N$23:O$49,2),0))</f>
        <v>3421</v>
      </c>
      <c r="P84" s="15">
        <f>IF(O84=0,0,MAXA(VLOOKUP(O84,O$23:P$49,2),0))</f>
        <v>50</v>
      </c>
      <c r="Q84" s="9" t="s">
        <v>20</v>
      </c>
      <c r="R84" s="11">
        <f>IF(Q84=" ",0,MAXA(VLOOKUP(Q84,Q$23:R$49,2),0))</f>
        <v>3124</v>
      </c>
      <c r="S84" s="16">
        <f>IF(R84=0,0,MAXA(VLOOKUP(R84,R$23:S$49,2),0))</f>
        <v>50</v>
      </c>
      <c r="T84" s="5" t="s">
        <v>25</v>
      </c>
      <c r="U84" s="11">
        <f>IF(T84=" ",0,MAXA(VLOOKUP(T84,T$23:U$49,2),0))</f>
        <v>3421</v>
      </c>
      <c r="V84" s="14">
        <f>IF(U84=0,0,MAXA(VLOOKUP(U84,U$23:V$49,2),0))</f>
        <v>46</v>
      </c>
      <c r="W84" s="25">
        <v>4</v>
      </c>
      <c r="X84" s="26">
        <v>13</v>
      </c>
      <c r="Y84" s="27">
        <v>15</v>
      </c>
      <c r="Z84" s="27">
        <v>15</v>
      </c>
      <c r="AA84" s="75">
        <f>SUM(Y84,Z84,)</f>
        <v>30</v>
      </c>
      <c r="AB84">
        <f>SUM(G84,J84,M84,Z84)</f>
        <v>124.99999999999997</v>
      </c>
      <c r="AC84">
        <f>SUM(P84, S84, V84, Y84)</f>
        <v>161</v>
      </c>
      <c r="AD84">
        <f>SUM(W84, X84, AB84, AC84)</f>
        <v>303</v>
      </c>
      <c r="AE84" s="85"/>
      <c r="AF84" s="85"/>
    </row>
    <row r="85" spans="1:33" x14ac:dyDescent="0.25">
      <c r="B85" t="s">
        <v>69</v>
      </c>
      <c r="C85" t="s">
        <v>60</v>
      </c>
      <c r="G85" s="12">
        <f>SUM(G81:G84)</f>
        <v>140.99999999999994</v>
      </c>
      <c r="J85" s="12">
        <f>SUM(J81:J84)</f>
        <v>155</v>
      </c>
      <c r="M85" s="12">
        <f>SUM(M81:M84)</f>
        <v>156</v>
      </c>
      <c r="P85" s="12">
        <f>SUM(P81:P84)</f>
        <v>200</v>
      </c>
      <c r="S85" s="12">
        <f>SUM(S81:S84)</f>
        <v>200</v>
      </c>
      <c r="V85" s="12">
        <f>SUM(V81:V84)</f>
        <v>188</v>
      </c>
      <c r="W85" s="72"/>
      <c r="X85" s="73"/>
      <c r="Y85" s="74"/>
      <c r="Z85" s="74"/>
      <c r="AA85" s="75"/>
      <c r="AB85" s="76"/>
      <c r="AC85" s="32"/>
      <c r="AE85" s="85">
        <v>1037</v>
      </c>
      <c r="AF85" s="85"/>
    </row>
    <row r="86" spans="1:33" x14ac:dyDescent="0.25">
      <c r="G86" s="12"/>
      <c r="J86" s="12"/>
      <c r="M86" s="12"/>
      <c r="P86" s="12"/>
      <c r="S86" s="12"/>
      <c r="V86" s="12"/>
      <c r="W86" s="72"/>
      <c r="X86" s="73"/>
      <c r="Y86" s="74"/>
      <c r="Z86" s="74"/>
      <c r="AA86" s="75"/>
      <c r="AB86" s="76"/>
      <c r="AC86" s="32"/>
      <c r="AE86" s="85"/>
      <c r="AF86" s="85"/>
    </row>
    <row r="87" spans="1:33" x14ac:dyDescent="0.25">
      <c r="G87" s="12"/>
      <c r="J87" s="12"/>
      <c r="M87" s="12"/>
      <c r="P87" s="12"/>
      <c r="S87" s="12"/>
      <c r="V87" s="12"/>
      <c r="W87" s="72"/>
      <c r="X87" s="73"/>
      <c r="Y87" s="74"/>
      <c r="Z87" s="74"/>
      <c r="AA87" s="75"/>
      <c r="AB87" s="76"/>
      <c r="AC87" s="32"/>
      <c r="AE87" s="85"/>
      <c r="AF87" s="85"/>
    </row>
    <row r="88" spans="1:33" x14ac:dyDescent="0.25">
      <c r="A88" s="84">
        <v>51</v>
      </c>
      <c r="B88" t="s">
        <v>103</v>
      </c>
      <c r="C88" t="s">
        <v>104</v>
      </c>
      <c r="D88" t="s">
        <v>105</v>
      </c>
      <c r="E88" s="17" t="s">
        <v>18</v>
      </c>
      <c r="F88" s="11">
        <f>IF(E88=" ",0,MAXA(VLOOKUP(E88,E$23:F$49,2),0))</f>
        <v>2413</v>
      </c>
      <c r="G88" s="12">
        <f>IF(F88=0,0,MAXA(VLOOKUP(F88,F$23:G$49,2),0))</f>
        <v>31.999999999999943</v>
      </c>
      <c r="H88" s="3" t="s">
        <v>20</v>
      </c>
      <c r="I88" s="11">
        <f>IF(H88=" ",0,MAXA(VLOOKUP(H88,H$23:I$49,2),0))</f>
        <v>3124</v>
      </c>
      <c r="J88" s="13">
        <f>IF(I88=0,0,MAXA(VLOOKUP(I88,I$23:J$49,2),0))</f>
        <v>50</v>
      </c>
      <c r="K88" s="5" t="s">
        <v>10</v>
      </c>
      <c r="L88" s="11">
        <f>IF(K88=" ",0,MAXA(VLOOKUP(K88,K$23:L$49,2),0))</f>
        <v>1324</v>
      </c>
      <c r="M88" s="14">
        <f>IF(L88=0,0,MAXA(VLOOKUP(L88,L$23:M$49,2),0))</f>
        <v>45</v>
      </c>
      <c r="N88" s="7" t="s">
        <v>25</v>
      </c>
      <c r="O88" s="11">
        <f>IF(N88=" ",0,MAXA(VLOOKUP(N88,N$23:O$49,2),0))</f>
        <v>3421</v>
      </c>
      <c r="P88" s="15">
        <f>IF(O88=0,0,MAXA(VLOOKUP(O88,O$23:P$49,2),0))</f>
        <v>50</v>
      </c>
      <c r="Q88" s="9" t="s">
        <v>22</v>
      </c>
      <c r="R88" s="11">
        <f>IF(Q88=" ",0,MAXA(VLOOKUP(Q88,Q$23:R$49,2),0))</f>
        <v>3214</v>
      </c>
      <c r="S88" s="16">
        <f>IF(R88=0,0,MAXA(VLOOKUP(R88,R$23:S$49,2),0))</f>
        <v>48</v>
      </c>
      <c r="T88" s="5" t="s">
        <v>23</v>
      </c>
      <c r="U88" s="11">
        <f>IF(T88=" ",0,MAXA(VLOOKUP(T88,T$23:U$49,2),0))</f>
        <v>3241</v>
      </c>
      <c r="V88" s="14">
        <f>IF(U88=0,0,MAXA(VLOOKUP(U88,U$23:V$49,2),0))</f>
        <v>50</v>
      </c>
      <c r="W88" s="25">
        <v>35</v>
      </c>
      <c r="X88" s="26">
        <v>49</v>
      </c>
      <c r="Y88" s="27">
        <v>35</v>
      </c>
      <c r="Z88" s="27">
        <v>30</v>
      </c>
      <c r="AA88" s="75">
        <f>SUM(Y88,Z88,)</f>
        <v>65</v>
      </c>
      <c r="AB88">
        <f>SUM(G88,J88,M88,Z88)</f>
        <v>156.99999999999994</v>
      </c>
      <c r="AC88">
        <f>SUM(P88, S88, V88, Y88)</f>
        <v>183</v>
      </c>
      <c r="AD88">
        <f>SUM(W88, X88, AB88, AC88)</f>
        <v>423.99999999999994</v>
      </c>
      <c r="AE88" s="85"/>
      <c r="AF88" s="85"/>
    </row>
    <row r="89" spans="1:33" x14ac:dyDescent="0.25">
      <c r="A89" s="84">
        <v>52</v>
      </c>
      <c r="B89" t="s">
        <v>106</v>
      </c>
      <c r="C89" t="s">
        <v>107</v>
      </c>
      <c r="D89" t="s">
        <v>105</v>
      </c>
      <c r="E89" s="17" t="s">
        <v>4</v>
      </c>
      <c r="F89" s="11">
        <f>IF(E89=" ",0,MAXA(VLOOKUP(E89,E$23:F$49,2),0))</f>
        <v>4231</v>
      </c>
      <c r="G89" s="12">
        <f>IF(F89=0,0,MAXA(VLOOKUP(F89,F$23:G$49,2),0))</f>
        <v>16.999999999999915</v>
      </c>
      <c r="H89" s="3" t="s">
        <v>20</v>
      </c>
      <c r="I89" s="11">
        <f>IF(H89=" ",0,MAXA(VLOOKUP(H89,H$23:I$49,2),0))</f>
        <v>3124</v>
      </c>
      <c r="J89" s="13">
        <f>IF(I89=0,0,MAXA(VLOOKUP(I89,I$23:J$49,2),0))</f>
        <v>50</v>
      </c>
      <c r="K89" s="5" t="s">
        <v>30</v>
      </c>
      <c r="L89" s="11">
        <f>IF(K89=" ",0,MAXA(VLOOKUP(K89,K$23:L$49,2),0))</f>
        <v>4321</v>
      </c>
      <c r="M89" s="14">
        <f>IF(L89=0,0,MAXA(VLOOKUP(L89,L$23:M$49,2),0))</f>
        <v>27</v>
      </c>
      <c r="N89" s="7" t="s">
        <v>25</v>
      </c>
      <c r="O89" s="11">
        <f>IF(N89=" ",0,MAXA(VLOOKUP(N89,N$23:O$49,2),0))</f>
        <v>3421</v>
      </c>
      <c r="P89" s="15">
        <f>IF(O89=0,0,MAXA(VLOOKUP(O89,O$23:P$49,2),0))</f>
        <v>50</v>
      </c>
      <c r="Q89" s="9" t="s">
        <v>10</v>
      </c>
      <c r="R89" s="11">
        <f>IF(Q89=" ",0,MAXA(VLOOKUP(Q89,Q$23:R$49,2),0))</f>
        <v>1324</v>
      </c>
      <c r="S89" s="16">
        <f>IF(R89=0,0,MAXA(VLOOKUP(R89,R$23:S$49,2),0))</f>
        <v>46</v>
      </c>
      <c r="T89" s="5" t="s">
        <v>25</v>
      </c>
      <c r="U89" s="11">
        <f>IF(T89=" ",0,MAXA(VLOOKUP(T89,T$23:U$49,2),0))</f>
        <v>3421</v>
      </c>
      <c r="V89" s="14">
        <f>IF(U89=0,0,MAXA(VLOOKUP(U89,U$23:V$49,2),0))</f>
        <v>46</v>
      </c>
      <c r="W89" s="25">
        <v>27</v>
      </c>
      <c r="X89" s="26">
        <v>68</v>
      </c>
      <c r="Y89" s="27">
        <v>35</v>
      </c>
      <c r="Z89" s="27">
        <v>15</v>
      </c>
      <c r="AA89" s="75">
        <f>SUM(Y89,Z89,)</f>
        <v>50</v>
      </c>
      <c r="AB89">
        <f>SUM(G89,J89,M89,Z89)</f>
        <v>108.99999999999991</v>
      </c>
      <c r="AC89">
        <f>SUM(P89, S89, V89, Y89)</f>
        <v>177</v>
      </c>
      <c r="AD89">
        <f>SUM(W89, X89, AB89, AC89)</f>
        <v>380.99999999999989</v>
      </c>
      <c r="AE89" s="85"/>
      <c r="AF89" s="85"/>
    </row>
    <row r="90" spans="1:33" x14ac:dyDescent="0.25">
      <c r="A90" s="84">
        <v>53</v>
      </c>
      <c r="B90" t="s">
        <v>108</v>
      </c>
      <c r="C90" t="s">
        <v>109</v>
      </c>
      <c r="D90" t="s">
        <v>105</v>
      </c>
      <c r="E90" s="17" t="s">
        <v>11</v>
      </c>
      <c r="F90" s="11">
        <f>IF(E90=" ",0,MAXA(VLOOKUP(E90,E$23:F$49,2),0))</f>
        <v>1342</v>
      </c>
      <c r="G90" s="12">
        <f>IF(F90=0,0,MAXA(VLOOKUP(F90,F$23:G$49,2),0))</f>
        <v>39.999999999999972</v>
      </c>
      <c r="H90" s="3" t="s">
        <v>20</v>
      </c>
      <c r="I90" s="11">
        <f>IF(H90=" ",0,MAXA(VLOOKUP(H90,H$23:I$49,2),0))</f>
        <v>3124</v>
      </c>
      <c r="J90" s="13">
        <f>IF(I90=0,0,MAXA(VLOOKUP(I90,I$23:J$49,2),0))</f>
        <v>50</v>
      </c>
      <c r="K90" s="5" t="s">
        <v>10</v>
      </c>
      <c r="L90" s="11">
        <f>IF(K90=" ",0,MAXA(VLOOKUP(K90,K$23:L$49,2),0))</f>
        <v>1324</v>
      </c>
      <c r="M90" s="14">
        <f>IF(L90=0,0,MAXA(VLOOKUP(L90,L$23:M$49,2),0))</f>
        <v>45</v>
      </c>
      <c r="N90" s="7" t="s">
        <v>25</v>
      </c>
      <c r="O90" s="11">
        <f>IF(N90=" ",0,MAXA(VLOOKUP(N90,N$23:O$49,2),0))</f>
        <v>3421</v>
      </c>
      <c r="P90" s="15">
        <f>IF(O90=0,0,MAXA(VLOOKUP(O90,O$23:P$49,2),0))</f>
        <v>50</v>
      </c>
      <c r="Q90" s="9" t="s">
        <v>22</v>
      </c>
      <c r="R90" s="11">
        <f>IF(Q90=" ",0,MAXA(VLOOKUP(Q90,Q$23:R$49,2),0))</f>
        <v>3214</v>
      </c>
      <c r="S90" s="16">
        <f>IF(R90=0,0,MAXA(VLOOKUP(R90,R$23:S$49,2),0))</f>
        <v>48</v>
      </c>
      <c r="T90" s="5" t="s">
        <v>25</v>
      </c>
      <c r="U90" s="11">
        <f>IF(T90=" ",0,MAXA(VLOOKUP(T90,T$23:U$49,2),0))</f>
        <v>3421</v>
      </c>
      <c r="V90" s="14">
        <f>IF(U90=0,0,MAXA(VLOOKUP(U90,U$23:V$49,2),0))</f>
        <v>46</v>
      </c>
      <c r="W90" s="25">
        <v>24</v>
      </c>
      <c r="X90" s="26">
        <v>84</v>
      </c>
      <c r="Y90" s="27">
        <v>15</v>
      </c>
      <c r="Z90" s="27">
        <v>15</v>
      </c>
      <c r="AA90" s="75">
        <f>SUM(Y90,Z90,)</f>
        <v>30</v>
      </c>
      <c r="AB90">
        <f>SUM(G90,J90,M90,Z90)</f>
        <v>149.99999999999997</v>
      </c>
      <c r="AC90">
        <f>SUM(P90, S90, V90, Y90)</f>
        <v>159</v>
      </c>
      <c r="AD90">
        <f>SUM(W90, X90, AB90, AC90)</f>
        <v>417</v>
      </c>
      <c r="AE90" s="85"/>
      <c r="AF90" s="85"/>
    </row>
    <row r="91" spans="1:33" x14ac:dyDescent="0.25">
      <c r="A91" s="84">
        <v>54</v>
      </c>
      <c r="B91" t="s">
        <v>110</v>
      </c>
      <c r="C91" t="s">
        <v>111</v>
      </c>
      <c r="D91" t="s">
        <v>105</v>
      </c>
      <c r="E91" s="17" t="s">
        <v>15</v>
      </c>
      <c r="F91" s="11">
        <f>IF(E91=" ",0,MAXA(VLOOKUP(E91,E$23:F$49,2),0))</f>
        <v>2143</v>
      </c>
      <c r="G91" s="12">
        <f>IF(F91=0,0,MAXA(VLOOKUP(F91,F$23:G$49,2),0))</f>
        <v>42.999999999999972</v>
      </c>
      <c r="H91" s="3" t="s">
        <v>20</v>
      </c>
      <c r="I91" s="11">
        <f>IF(H91=" ",0,MAXA(VLOOKUP(H91,H$23:I$49,2),0))</f>
        <v>3124</v>
      </c>
      <c r="J91" s="13">
        <f>IF(I91=0,0,MAXA(VLOOKUP(I91,I$23:J$49,2),0))</f>
        <v>50</v>
      </c>
      <c r="K91" s="5" t="s">
        <v>21</v>
      </c>
      <c r="L91" s="11">
        <f>IF(K91=" ",0,MAXA(VLOOKUP(K91,K$23:L$49,2),0))</f>
        <v>3142</v>
      </c>
      <c r="M91" s="14">
        <f>IF(L91=0,0,MAXA(VLOOKUP(L91,L$23:M$49,2),0))</f>
        <v>46</v>
      </c>
      <c r="N91" s="7" t="s">
        <v>25</v>
      </c>
      <c r="O91" s="11">
        <f>IF(N91=" ",0,MAXA(VLOOKUP(N91,N$23:O$49,2),0))</f>
        <v>3421</v>
      </c>
      <c r="P91" s="15">
        <f>IF(O91=0,0,MAXA(VLOOKUP(O91,O$23:P$49,2),0))</f>
        <v>50</v>
      </c>
      <c r="Q91" s="9" t="s">
        <v>20</v>
      </c>
      <c r="R91" s="11">
        <f>IF(Q91=" ",0,MAXA(VLOOKUP(Q91,Q$23:R$49,2),0))</f>
        <v>3124</v>
      </c>
      <c r="S91" s="16">
        <f>IF(R91=0,0,MAXA(VLOOKUP(R91,R$23:S$49,2),0))</f>
        <v>50</v>
      </c>
      <c r="T91" s="5" t="s">
        <v>25</v>
      </c>
      <c r="U91" s="11">
        <f>IF(T91=" ",0,MAXA(VLOOKUP(T91,T$23:U$49,2),0))</f>
        <v>3421</v>
      </c>
      <c r="V91" s="14">
        <f>IF(U91=0,0,MAXA(VLOOKUP(U91,U$23:V$49,2),0))</f>
        <v>46</v>
      </c>
      <c r="W91" s="25">
        <v>8</v>
      </c>
      <c r="X91" s="26">
        <v>36</v>
      </c>
      <c r="Y91" s="27">
        <v>25</v>
      </c>
      <c r="Z91" s="27">
        <v>15</v>
      </c>
      <c r="AA91" s="75">
        <f>SUM(Y91,Z91,)</f>
        <v>40</v>
      </c>
      <c r="AB91">
        <f>SUM(G91,J91,M91,Z91)</f>
        <v>153.99999999999997</v>
      </c>
      <c r="AC91">
        <f>SUM(P91, S91, V91, Y91)</f>
        <v>171</v>
      </c>
      <c r="AD91">
        <f>SUM(W91, X91, AB91, AC91)</f>
        <v>369</v>
      </c>
      <c r="AE91" s="85"/>
      <c r="AF91" s="85"/>
    </row>
    <row r="92" spans="1:33" x14ac:dyDescent="0.25">
      <c r="B92" t="s">
        <v>69</v>
      </c>
      <c r="C92" t="s">
        <v>60</v>
      </c>
      <c r="G92" s="12">
        <f>SUM(G88:G91)</f>
        <v>131.9999999999998</v>
      </c>
      <c r="J92" s="12">
        <f>SUM(J88:J91)</f>
        <v>200</v>
      </c>
      <c r="M92" s="12">
        <f>SUM(M88:M91)</f>
        <v>163</v>
      </c>
      <c r="P92" s="12">
        <f>SUM(P88:P91)</f>
        <v>200</v>
      </c>
      <c r="S92" s="12">
        <f>SUM(S88:S91)</f>
        <v>192</v>
      </c>
      <c r="V92" s="12">
        <f>SUM(V88:V91)</f>
        <v>188</v>
      </c>
      <c r="W92" s="72"/>
      <c r="X92" s="73"/>
      <c r="Y92" s="74"/>
      <c r="Z92" s="74"/>
      <c r="AA92" s="75"/>
      <c r="AB92" s="76"/>
      <c r="AC92" s="32"/>
      <c r="AE92" s="85">
        <v>1222</v>
      </c>
      <c r="AF92" s="85">
        <v>1</v>
      </c>
      <c r="AG92" t="s">
        <v>190</v>
      </c>
    </row>
    <row r="93" spans="1:33" x14ac:dyDescent="0.25">
      <c r="G93" s="12"/>
      <c r="J93" s="12"/>
      <c r="M93" s="12"/>
      <c r="P93" s="12"/>
      <c r="S93" s="12"/>
      <c r="V93" s="12"/>
      <c r="W93" s="72"/>
      <c r="X93" s="73"/>
      <c r="Y93" s="74"/>
      <c r="Z93" s="74"/>
      <c r="AA93" s="75"/>
      <c r="AB93" s="76"/>
      <c r="AC93" s="32"/>
      <c r="AE93" s="85"/>
      <c r="AF93" s="85"/>
    </row>
    <row r="94" spans="1:33" x14ac:dyDescent="0.25">
      <c r="B94" t="s">
        <v>63</v>
      </c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 s="93"/>
      <c r="AE94"/>
      <c r="AF94"/>
    </row>
    <row r="95" spans="1:33" x14ac:dyDescent="0.25">
      <c r="A95" s="84">
        <v>61</v>
      </c>
      <c r="B95" t="s">
        <v>112</v>
      </c>
      <c r="C95" t="s">
        <v>113</v>
      </c>
      <c r="D95" t="s">
        <v>114</v>
      </c>
      <c r="E95" s="17" t="s">
        <v>28</v>
      </c>
      <c r="F95" s="11">
        <f>IF(E95=" ",0,MAXA(VLOOKUP(E95,E$23:F$49,2),0))</f>
        <v>4213</v>
      </c>
      <c r="G95" s="12">
        <f>IF(F95=0,0,MAXA(VLOOKUP(F95,F$23:G$49,2),0))</f>
        <v>25.999999999999915</v>
      </c>
      <c r="H95" s="3" t="s">
        <v>20</v>
      </c>
      <c r="I95" s="11">
        <f>IF(H95=" ",0,MAXA(VLOOKUP(H95,H$23:I$49,2),0))</f>
        <v>3124</v>
      </c>
      <c r="J95" s="13">
        <f>IF(I95=0,0,MAXA(VLOOKUP(I95,I$23:J$49,2),0))</f>
        <v>50</v>
      </c>
      <c r="K95" s="5" t="s">
        <v>27</v>
      </c>
      <c r="L95" s="11">
        <f>IF(K95=" ",0,MAXA(VLOOKUP(K95,K$23:L$49,2),0))</f>
        <v>4132</v>
      </c>
      <c r="M95" s="14">
        <f>IF(L95=0,0,MAXA(VLOOKUP(L95,L$23:M$49,2),0))</f>
        <v>42</v>
      </c>
      <c r="N95" s="7" t="s">
        <v>25</v>
      </c>
      <c r="O95" s="11">
        <f>IF(N95=" ",0,MAXA(VLOOKUP(N95,N$23:O$49,2),0))</f>
        <v>3421</v>
      </c>
      <c r="P95" s="15">
        <f>IF(O95=0,0,MAXA(VLOOKUP(O95,O$23:P$49,2),0))</f>
        <v>50</v>
      </c>
      <c r="Q95" s="9" t="s">
        <v>14</v>
      </c>
      <c r="R95" s="11">
        <f>IF(Q95=" ",0,MAXA(VLOOKUP(Q95,Q$23:R$49,2),0))</f>
        <v>2134</v>
      </c>
      <c r="S95" s="16">
        <f>IF(R95=0,0,MAXA(VLOOKUP(R95,R$23:S$49,2),0))</f>
        <v>38</v>
      </c>
      <c r="T95" s="5" t="s">
        <v>22</v>
      </c>
      <c r="U95" s="11">
        <f>IF(T95=" ",0,MAXA(VLOOKUP(T95,T$23:U$49,2),0))</f>
        <v>3214</v>
      </c>
      <c r="V95" s="14">
        <f>IF(U95=0,0,MAXA(VLOOKUP(U95,U$23:V$49,2),0))</f>
        <v>46.999999999999993</v>
      </c>
      <c r="W95" s="25">
        <v>5</v>
      </c>
      <c r="X95" s="26">
        <v>39</v>
      </c>
      <c r="Y95" s="27">
        <v>15</v>
      </c>
      <c r="Z95" s="27">
        <v>25</v>
      </c>
      <c r="AA95" s="75">
        <f>SUM(Y95,Z95,)</f>
        <v>40</v>
      </c>
      <c r="AB95">
        <f>SUM(G95,J95,M95,Z95)</f>
        <v>142.99999999999991</v>
      </c>
      <c r="AC95">
        <f>SUM(P95, S95, V95, Y95)</f>
        <v>150</v>
      </c>
      <c r="AD95">
        <f>SUM(W95, X95, AB95, AC95)</f>
        <v>336.99999999999989</v>
      </c>
      <c r="AE95" s="85"/>
      <c r="AF95" s="85"/>
    </row>
    <row r="96" spans="1:33" x14ac:dyDescent="0.25">
      <c r="A96" s="84">
        <v>62</v>
      </c>
      <c r="B96" t="s">
        <v>115</v>
      </c>
      <c r="C96" t="s">
        <v>116</v>
      </c>
      <c r="D96" t="s">
        <v>114</v>
      </c>
      <c r="E96" s="17" t="s">
        <v>18</v>
      </c>
      <c r="F96" s="11">
        <f>IF(E96=" ",0,MAXA(VLOOKUP(E96,E$23:F$49,2),0))</f>
        <v>2413</v>
      </c>
      <c r="G96" s="12">
        <f>IF(F96=0,0,MAXA(VLOOKUP(F96,F$23:G$49,2),0))</f>
        <v>31.999999999999943</v>
      </c>
      <c r="H96" s="3" t="s">
        <v>21</v>
      </c>
      <c r="I96" s="11">
        <f>IF(H96=" ",0,MAXA(VLOOKUP(H96,H$23:I$49,2),0))</f>
        <v>3142</v>
      </c>
      <c r="J96" s="13">
        <f>IF(I96=0,0,MAXA(VLOOKUP(I96,I$23:J$49,2),0))</f>
        <v>45</v>
      </c>
      <c r="K96" s="5" t="s">
        <v>29</v>
      </c>
      <c r="L96" s="11">
        <f>IF(K96=" ",0,MAXA(VLOOKUP(K96,K$23:L$49,2),0))</f>
        <v>4312</v>
      </c>
      <c r="M96" s="14">
        <f>IF(L96=0,0,MAXA(VLOOKUP(L96,L$23:M$49,2),0))</f>
        <v>38</v>
      </c>
      <c r="N96" s="7" t="s">
        <v>23</v>
      </c>
      <c r="O96" s="11">
        <f>IF(N96=" ",0,MAXA(VLOOKUP(N96,N$23:O$49,2),0))</f>
        <v>3241</v>
      </c>
      <c r="P96" s="15">
        <f>IF(O96=0,0,MAXA(VLOOKUP(O96,O$23:P$49,2),0))</f>
        <v>47</v>
      </c>
      <c r="Q96" s="9" t="s">
        <v>14</v>
      </c>
      <c r="R96" s="11">
        <f>IF(Q96=" ",0,MAXA(VLOOKUP(Q96,Q$23:R$49,2),0))</f>
        <v>2134</v>
      </c>
      <c r="S96" s="16">
        <f>IF(R96=0,0,MAXA(VLOOKUP(R96,R$23:S$49,2),0))</f>
        <v>38</v>
      </c>
      <c r="T96" s="5" t="s">
        <v>25</v>
      </c>
      <c r="U96" s="11">
        <f>IF(T96=" ",0,MAXA(VLOOKUP(T96,T$23:U$49,2),0))</f>
        <v>3421</v>
      </c>
      <c r="V96" s="14">
        <f>IF(U96=0,0,MAXA(VLOOKUP(U96,U$23:V$49,2),0))</f>
        <v>46</v>
      </c>
      <c r="W96" s="25">
        <v>24</v>
      </c>
      <c r="X96" s="26">
        <v>31</v>
      </c>
      <c r="Y96" s="27">
        <v>20</v>
      </c>
      <c r="Z96" s="27">
        <v>20</v>
      </c>
      <c r="AA96" s="75">
        <f>SUM(Y96,Z96,)</f>
        <v>40</v>
      </c>
      <c r="AB96">
        <f>SUM(G96,J96,M96,Z96)</f>
        <v>134.99999999999994</v>
      </c>
      <c r="AC96">
        <f>SUM(P96, S96, V96, Y96)</f>
        <v>151</v>
      </c>
      <c r="AD96">
        <f>SUM(W96, X96, AB96, AC96)</f>
        <v>340.99999999999994</v>
      </c>
      <c r="AE96" s="85"/>
      <c r="AF96" s="85"/>
    </row>
    <row r="97" spans="1:32" x14ac:dyDescent="0.25">
      <c r="A97" s="84">
        <v>63</v>
      </c>
      <c r="B97" t="s">
        <v>117</v>
      </c>
      <c r="C97" t="s">
        <v>118</v>
      </c>
      <c r="D97" t="s">
        <v>114</v>
      </c>
      <c r="E97" s="17" t="s">
        <v>22</v>
      </c>
      <c r="F97" s="11">
        <f>IF(E97=" ",0,MAXA(VLOOKUP(E97,E$23:F$49,2),0))</f>
        <v>3214</v>
      </c>
      <c r="G97" s="12">
        <f>IF(F97=0,0,MAXA(VLOOKUP(F97,F$23:G$49,2),0))</f>
        <v>32</v>
      </c>
      <c r="H97" s="3" t="s">
        <v>21</v>
      </c>
      <c r="I97" s="11">
        <f>IF(H97=" ",0,MAXA(VLOOKUP(H97,H$23:I$49,2),0))</f>
        <v>3142</v>
      </c>
      <c r="J97" s="13">
        <f>IF(I97=0,0,MAXA(VLOOKUP(I97,I$23:J$49,2),0))</f>
        <v>45</v>
      </c>
      <c r="K97" s="5" t="s">
        <v>12</v>
      </c>
      <c r="L97" s="11">
        <f>IF(K97=" ",0,MAXA(VLOOKUP(K97,K$23:L$49,2),0))</f>
        <v>1423</v>
      </c>
      <c r="M97" s="14">
        <f>IF(L97=0,0,MAXA(VLOOKUP(L97,L$23:M$49,2),0))</f>
        <v>41</v>
      </c>
      <c r="N97" s="7" t="s">
        <v>29</v>
      </c>
      <c r="O97" s="11">
        <f>IF(N97=" ",0,MAXA(VLOOKUP(N97,N$23:O$49,2),0))</f>
        <v>4312</v>
      </c>
      <c r="P97" s="15">
        <f>IF(O97=0,0,MAXA(VLOOKUP(O97,O$23:P$49,2),0))</f>
        <v>40</v>
      </c>
      <c r="Q97" s="9" t="s">
        <v>22</v>
      </c>
      <c r="R97" s="11">
        <f>IF(Q97=" ",0,MAXA(VLOOKUP(Q97,Q$23:R$49,2),0))</f>
        <v>3214</v>
      </c>
      <c r="S97" s="16">
        <f>IF(R97=0,0,MAXA(VLOOKUP(R97,R$23:S$49,2),0))</f>
        <v>48</v>
      </c>
      <c r="T97" s="5" t="s">
        <v>17</v>
      </c>
      <c r="U97" s="11">
        <f>IF(T97=" ",0,MAXA(VLOOKUP(T97,T$23:U$49,2),0))</f>
        <v>2341</v>
      </c>
      <c r="V97" s="14">
        <f>IF(U97=0,0,MAXA(VLOOKUP(U97,U$23:V$49,2),0))</f>
        <v>48</v>
      </c>
      <c r="W97" s="25">
        <v>14</v>
      </c>
      <c r="X97" s="26">
        <v>53</v>
      </c>
      <c r="Y97" s="27">
        <v>25</v>
      </c>
      <c r="Z97" s="27">
        <v>20</v>
      </c>
      <c r="AA97" s="75">
        <f>SUM(Y97,Z97,)</f>
        <v>45</v>
      </c>
      <c r="AB97">
        <f>SUM(G97,J97,M97,Z97)</f>
        <v>138</v>
      </c>
      <c r="AC97">
        <f>SUM(P97, S97, V97, Y97)</f>
        <v>161</v>
      </c>
      <c r="AD97">
        <f>SUM(W97, X97, AB97, AC97)</f>
        <v>366</v>
      </c>
      <c r="AE97" s="85"/>
      <c r="AF97" s="85"/>
    </row>
    <row r="98" spans="1:32" x14ac:dyDescent="0.25">
      <c r="A98" t="s">
        <v>63</v>
      </c>
      <c r="B98" t="s">
        <v>63</v>
      </c>
      <c r="C98" t="s">
        <v>63</v>
      </c>
      <c r="D98" s="84" t="s">
        <v>63</v>
      </c>
      <c r="F98" s="11" t="e">
        <f>IF(E98=" ",0,MAXA(VLOOKUP(E98,E$23:F$49,2),0))</f>
        <v>#N/A</v>
      </c>
      <c r="G98" s="12" t="e">
        <f>IF(F98=0,0,MAXA(VLOOKUP(F98,F$23:G$49,2),0))</f>
        <v>#N/A</v>
      </c>
      <c r="I98" s="11" t="e">
        <f>IF(H98=" ",0,MAXA(VLOOKUP(H98,H$23:I$49,2),0))</f>
        <v>#N/A</v>
      </c>
      <c r="J98" s="13" t="e">
        <f>IF(I98=0,0,MAXA(VLOOKUP(I98,I$23:J$49,2),0))</f>
        <v>#N/A</v>
      </c>
      <c r="L98" s="11" t="e">
        <f>IF(K98=" ",0,MAXA(VLOOKUP(K98,K$23:L$49,2),0))</f>
        <v>#N/A</v>
      </c>
      <c r="M98" s="14" t="e">
        <f>IF(L98=0,0,MAXA(VLOOKUP(L98,L$23:M$49,2),0))</f>
        <v>#N/A</v>
      </c>
      <c r="O98" s="11" t="e">
        <f>IF(N98=" ",0,MAXA(VLOOKUP(N98,N$23:O$49,2),0))</f>
        <v>#N/A</v>
      </c>
      <c r="P98" s="15" t="e">
        <f>IF(O98=0,0,MAXA(VLOOKUP(O98,O$23:P$49,2),0))</f>
        <v>#N/A</v>
      </c>
      <c r="R98" s="11" t="e">
        <f>IF(Q98=" ",0,MAXA(VLOOKUP(Q98,Q$23:R$49,2),0))</f>
        <v>#N/A</v>
      </c>
      <c r="S98" s="16" t="e">
        <f>IF(R98=0,0,MAXA(VLOOKUP(R98,R$23:S$49,2),0))</f>
        <v>#N/A</v>
      </c>
      <c r="U98" s="11" t="e">
        <f>IF(T98=" ",0,MAXA(VLOOKUP(T98,T$23:U$49,2),0))</f>
        <v>#N/A</v>
      </c>
      <c r="V98" s="14" t="e">
        <f>IF(U98=0,0,MAXA(VLOOKUP(U98,U$23:V$49,2),0))</f>
        <v>#N/A</v>
      </c>
      <c r="W98" s="25" t="s">
        <v>63</v>
      </c>
      <c r="X98" s="26" t="s">
        <v>63</v>
      </c>
      <c r="AA98" s="75">
        <f>SUM(Y98,Z98,)</f>
        <v>0</v>
      </c>
      <c r="AB98" t="e">
        <f>SUM(G98,J98,M98,Z98)</f>
        <v>#N/A</v>
      </c>
      <c r="AC98" t="e">
        <f>SUM(P98, S98, V98, Y98)</f>
        <v>#N/A</v>
      </c>
      <c r="AD98" t="e">
        <f>SUM(W98, X98, AB98, AC98)</f>
        <v>#N/A</v>
      </c>
      <c r="AE98" s="85"/>
      <c r="AF98" s="85"/>
    </row>
    <row r="99" spans="1:32" x14ac:dyDescent="0.25">
      <c r="B99" t="s">
        <v>69</v>
      </c>
      <c r="C99" t="s">
        <v>60</v>
      </c>
      <c r="G99" s="12" t="e">
        <f>SUM(G95:G98)</f>
        <v>#N/A</v>
      </c>
      <c r="J99" s="12" t="e">
        <f>SUM(J95:J98)</f>
        <v>#N/A</v>
      </c>
      <c r="M99" s="12" t="e">
        <f>SUM(M95:M98)</f>
        <v>#N/A</v>
      </c>
      <c r="P99" s="12" t="e">
        <f>SUM(P95:P98)</f>
        <v>#N/A</v>
      </c>
      <c r="S99" s="12" t="e">
        <f>SUM(S95:S98)</f>
        <v>#N/A</v>
      </c>
      <c r="V99" s="12" t="e">
        <f>SUM(V95:V98)</f>
        <v>#N/A</v>
      </c>
      <c r="W99" s="72"/>
      <c r="X99" s="73"/>
      <c r="Y99" s="74"/>
      <c r="Z99" s="74"/>
      <c r="AA99" s="75"/>
      <c r="AB99" s="76"/>
      <c r="AC99" s="32"/>
      <c r="AE99" s="85">
        <v>1044</v>
      </c>
      <c r="AF99" s="85"/>
    </row>
    <row r="100" spans="1:32" x14ac:dyDescent="0.25">
      <c r="G100" s="12"/>
      <c r="J100" s="12"/>
      <c r="M100" s="12"/>
      <c r="P100" s="12"/>
      <c r="S100" s="12"/>
      <c r="V100" s="12"/>
      <c r="W100" s="72"/>
      <c r="X100" s="73"/>
      <c r="Y100" s="74"/>
      <c r="Z100" s="74"/>
      <c r="AA100" s="75"/>
      <c r="AB100" s="76"/>
      <c r="AC100" s="32"/>
      <c r="AE100" s="85"/>
      <c r="AF100" s="85"/>
    </row>
    <row r="101" spans="1:32" x14ac:dyDescent="0.25">
      <c r="B101" t="s">
        <v>63</v>
      </c>
      <c r="G101" s="12"/>
      <c r="J101" s="12"/>
      <c r="M101" s="12"/>
      <c r="P101" s="12"/>
      <c r="S101" s="12"/>
      <c r="V101" s="12"/>
      <c r="W101" s="72"/>
      <c r="X101" s="73"/>
      <c r="Y101" s="74"/>
      <c r="Z101" s="74"/>
      <c r="AA101" s="75"/>
      <c r="AB101" s="76"/>
      <c r="AC101" s="32"/>
      <c r="AE101" s="85"/>
      <c r="AF101" s="85"/>
    </row>
    <row r="102" spans="1:32" x14ac:dyDescent="0.25">
      <c r="A102" s="84">
        <v>91</v>
      </c>
      <c r="B102" t="s">
        <v>119</v>
      </c>
      <c r="C102" t="s">
        <v>120</v>
      </c>
      <c r="D102" t="s">
        <v>121</v>
      </c>
      <c r="E102" s="17" t="s">
        <v>14</v>
      </c>
      <c r="F102" s="11">
        <f>IF(E102=" ",0,MAXA(VLOOKUP(E102,E$23:F$49,2),0))</f>
        <v>2134</v>
      </c>
      <c r="G102" s="12">
        <f>IF(F102=0,0,MAXA(VLOOKUP(F102,F$23:G$49,2),0))</f>
        <v>45</v>
      </c>
      <c r="H102" s="3" t="s">
        <v>20</v>
      </c>
      <c r="I102" s="11">
        <f>IF(H102=" ",0,MAXA(VLOOKUP(H102,H$23:I$49,2),0))</f>
        <v>3124</v>
      </c>
      <c r="J102" s="13">
        <f>IF(I102=0,0,MAXA(VLOOKUP(I102,I$23:J$49,2),0))</f>
        <v>50</v>
      </c>
      <c r="K102" s="5" t="s">
        <v>19</v>
      </c>
      <c r="L102" s="11">
        <f>IF(K102=" ",0,MAXA(VLOOKUP(K102,K$23:L$49,2),0))</f>
        <v>2431</v>
      </c>
      <c r="M102" s="14">
        <f>IF(L102=0,0,MAXA(VLOOKUP(L102,L$23:M$49,2),0))</f>
        <v>15</v>
      </c>
      <c r="N102" s="7" t="s">
        <v>10</v>
      </c>
      <c r="O102" s="11">
        <f>IF(N102=" ",0,MAXA(VLOOKUP(N102,N$23:O$49,2),0))</f>
        <v>1324</v>
      </c>
      <c r="P102" s="15">
        <f>IF(O102=0,0,MAXA(VLOOKUP(O102,O$23:P$49,2),0))</f>
        <v>21</v>
      </c>
      <c r="Q102" s="9" t="s">
        <v>12</v>
      </c>
      <c r="R102" s="11">
        <f>IF(Q102=" ",0,MAXA(VLOOKUP(Q102,Q$23:R$49,2),0))</f>
        <v>1423</v>
      </c>
      <c r="S102" s="16">
        <f>IF(R102=0,0,MAXA(VLOOKUP(R102,R$23:S$49,2),0))</f>
        <v>24</v>
      </c>
      <c r="T102" s="5" t="s">
        <v>16</v>
      </c>
      <c r="U102" s="11">
        <f>IF(T102=" ",0,MAXA(VLOOKUP(T102,T$23:U$49,2),0))</f>
        <v>2314</v>
      </c>
      <c r="V102" s="14">
        <f>IF(U102=0,0,MAXA(VLOOKUP(U102,U$23:V$49,2),0))</f>
        <v>44.999999999999993</v>
      </c>
      <c r="W102" s="25">
        <v>17</v>
      </c>
      <c r="X102" s="26">
        <v>56</v>
      </c>
      <c r="Y102" s="27">
        <v>35</v>
      </c>
      <c r="Z102" s="27">
        <v>20</v>
      </c>
      <c r="AA102" s="75">
        <f>SUM(Y102,Z102,)</f>
        <v>55</v>
      </c>
      <c r="AB102">
        <f>SUM(G102,J102,M102,Z102)</f>
        <v>130</v>
      </c>
      <c r="AC102">
        <f>SUM(P102, S102, V102, Y102)</f>
        <v>125</v>
      </c>
      <c r="AD102">
        <f>SUM(W102, X102, AB102, AC102)</f>
        <v>328</v>
      </c>
      <c r="AE102" s="85"/>
      <c r="AF102" s="85"/>
    </row>
    <row r="103" spans="1:32" x14ac:dyDescent="0.25">
      <c r="A103" s="84">
        <v>92</v>
      </c>
      <c r="B103" t="s">
        <v>122</v>
      </c>
      <c r="C103" t="s">
        <v>120</v>
      </c>
      <c r="D103" t="s">
        <v>121</v>
      </c>
      <c r="E103" s="17" t="s">
        <v>15</v>
      </c>
      <c r="F103" s="11">
        <f>IF(E103=" ",0,MAXA(VLOOKUP(E103,E$23:F$49,2),0))</f>
        <v>2143</v>
      </c>
      <c r="G103" s="12">
        <f>IF(F103=0,0,MAXA(VLOOKUP(F103,F$23:G$49,2),0))</f>
        <v>42.999999999999972</v>
      </c>
      <c r="H103" s="3" t="s">
        <v>21</v>
      </c>
      <c r="I103" s="11">
        <f>IF(H103=" ",0,MAXA(VLOOKUP(H103,H$23:I$49,2),0))</f>
        <v>3142</v>
      </c>
      <c r="J103" s="13">
        <f>IF(I103=0,0,MAXA(VLOOKUP(I103,I$23:J$49,2),0))</f>
        <v>45</v>
      </c>
      <c r="K103" s="5" t="s">
        <v>13</v>
      </c>
      <c r="L103" s="11">
        <f>IF(K103=" ",0,MAXA(VLOOKUP(K103,K$23:L$49,2),0))</f>
        <v>1432</v>
      </c>
      <c r="M103" s="14">
        <f>IF(L103=0,0,MAXA(VLOOKUP(L103,L$23:M$49,2),0))</f>
        <v>48</v>
      </c>
      <c r="N103" s="7" t="s">
        <v>25</v>
      </c>
      <c r="O103" s="11">
        <f>IF(N103=" ",0,MAXA(VLOOKUP(N103,N$23:O$49,2),0))</f>
        <v>3421</v>
      </c>
      <c r="P103" s="15">
        <f>IF(O103=0,0,MAXA(VLOOKUP(O103,O$23:P$49,2),0))</f>
        <v>50</v>
      </c>
      <c r="Q103" s="9" t="s">
        <v>10</v>
      </c>
      <c r="R103" s="11">
        <f>IF(Q103=" ",0,MAXA(VLOOKUP(Q103,Q$23:R$49,2),0))</f>
        <v>1324</v>
      </c>
      <c r="S103" s="16">
        <f>IF(R103=0,0,MAXA(VLOOKUP(R103,R$23:S$49,2),0))</f>
        <v>46</v>
      </c>
      <c r="T103" s="5" t="s">
        <v>16</v>
      </c>
      <c r="U103" s="11">
        <f>IF(T103=" ",0,MAXA(VLOOKUP(T103,T$23:U$49,2),0))</f>
        <v>2314</v>
      </c>
      <c r="V103" s="14">
        <f>IF(U103=0,0,MAXA(VLOOKUP(U103,U$23:V$49,2),0))</f>
        <v>44.999999999999993</v>
      </c>
      <c r="W103" s="25">
        <v>13</v>
      </c>
      <c r="X103" s="26">
        <v>33</v>
      </c>
      <c r="Y103" s="27">
        <v>45</v>
      </c>
      <c r="Z103" s="27">
        <v>25</v>
      </c>
      <c r="AA103" s="75">
        <f>SUM(Y103,Z103,)</f>
        <v>70</v>
      </c>
      <c r="AB103">
        <f>SUM(G103,J103,M103,Z103)</f>
        <v>160.99999999999997</v>
      </c>
      <c r="AC103">
        <f>SUM(P103, S103, V103, Y103)</f>
        <v>186</v>
      </c>
      <c r="AD103">
        <f>SUM(W103, X103, AB103, AC103)</f>
        <v>393</v>
      </c>
      <c r="AE103" s="85"/>
      <c r="AF103" s="85"/>
    </row>
    <row r="104" spans="1:32" x14ac:dyDescent="0.25">
      <c r="A104" s="84">
        <v>93</v>
      </c>
      <c r="B104" t="s">
        <v>123</v>
      </c>
      <c r="C104" t="s">
        <v>124</v>
      </c>
      <c r="D104" t="s">
        <v>121</v>
      </c>
      <c r="E104" s="17" t="s">
        <v>9</v>
      </c>
      <c r="F104" s="11">
        <f>IF(E104=" ",0,MAXA(VLOOKUP(E104,E$23:F$49,2),0))</f>
        <v>1243</v>
      </c>
      <c r="G104" s="12">
        <f>IF(F104=0,0,MAXA(VLOOKUP(F104,F$23:G$49,2),0))</f>
        <v>47.999999999999972</v>
      </c>
      <c r="H104" s="3" t="s">
        <v>19</v>
      </c>
      <c r="I104" s="11">
        <f>IF(H104=" ",0,MAXA(VLOOKUP(H104,H$23:I$49,2),0))</f>
        <v>2431</v>
      </c>
      <c r="J104" s="13">
        <f>IF(I104=0,0,MAXA(VLOOKUP(I104,I$23:J$49,2),0))</f>
        <v>18</v>
      </c>
      <c r="K104" s="5" t="s">
        <v>14</v>
      </c>
      <c r="L104" s="11">
        <f>IF(K104=" ",0,MAXA(VLOOKUP(K104,K$23:L$49,2),0))</f>
        <v>2134</v>
      </c>
      <c r="M104" s="14">
        <f>IF(L104=0,0,MAXA(VLOOKUP(L104,L$23:M$49,2),0))</f>
        <v>27</v>
      </c>
      <c r="N104" s="7" t="s">
        <v>13</v>
      </c>
      <c r="O104" s="11">
        <f>IF(N104=" ",0,MAXA(VLOOKUP(N104,N$23:O$49,2),0))</f>
        <v>1432</v>
      </c>
      <c r="P104" s="15">
        <f>IF(O104=0,0,MAXA(VLOOKUP(O104,O$23:P$49,2),0))</f>
        <v>19</v>
      </c>
      <c r="Q104" s="9" t="s">
        <v>18</v>
      </c>
      <c r="R104" s="11">
        <f>IF(Q104=" ",0,MAXA(VLOOKUP(Q104,Q$23:R$49,2),0))</f>
        <v>2413</v>
      </c>
      <c r="S104" s="16">
        <f>IF(R104=0,0,MAXA(VLOOKUP(R104,R$23:S$49,2),0))</f>
        <v>20</v>
      </c>
      <c r="T104" s="5" t="s">
        <v>29</v>
      </c>
      <c r="U104" s="11">
        <f>IF(T104=" ",0,MAXA(VLOOKUP(T104,T$23:U$49,2),0))</f>
        <v>4312</v>
      </c>
      <c r="V104" s="14">
        <f>IF(U104=0,0,MAXA(VLOOKUP(U104,U$23:V$49,2),0))</f>
        <v>32.999999999999993</v>
      </c>
      <c r="W104" s="25">
        <v>6</v>
      </c>
      <c r="X104" s="26">
        <v>24</v>
      </c>
      <c r="Y104" s="27">
        <v>10</v>
      </c>
      <c r="Z104" s="27">
        <v>20</v>
      </c>
      <c r="AA104" s="75">
        <f>SUM(Y104,Z104,)</f>
        <v>30</v>
      </c>
      <c r="AB104">
        <f>SUM(G104,J104,M104,Z104)</f>
        <v>112.99999999999997</v>
      </c>
      <c r="AC104">
        <f>SUM(P104, S104, V104, Y104)</f>
        <v>82</v>
      </c>
      <c r="AD104">
        <f>SUM(W104, X104, AB104, AC104)</f>
        <v>224.99999999999997</v>
      </c>
      <c r="AE104" s="85"/>
      <c r="AF104" s="85"/>
    </row>
    <row r="105" spans="1:32" x14ac:dyDescent="0.25">
      <c r="A105" s="84">
        <v>94</v>
      </c>
      <c r="B105" t="s">
        <v>125</v>
      </c>
      <c r="C105" t="s">
        <v>126</v>
      </c>
      <c r="D105" t="s">
        <v>121</v>
      </c>
      <c r="E105" s="17" t="s">
        <v>18</v>
      </c>
      <c r="F105" s="11">
        <f>IF(E105=" ",0,MAXA(VLOOKUP(E105,E$23:F$49,2),0))</f>
        <v>2413</v>
      </c>
      <c r="G105" s="12">
        <f>IF(F105=0,0,MAXA(VLOOKUP(F105,F$23:G$49,2),0))</f>
        <v>31.999999999999943</v>
      </c>
      <c r="H105" s="3" t="s">
        <v>26</v>
      </c>
      <c r="I105" s="11">
        <f>IF(H105=" ",0,MAXA(VLOOKUP(H105,H$23:I$49,2),0))</f>
        <v>4123</v>
      </c>
      <c r="J105" s="13">
        <f>IF(I105=0,0,MAXA(VLOOKUP(I105,I$23:J$49,2),0))</f>
        <v>14</v>
      </c>
      <c r="K105" s="5" t="s">
        <v>11</v>
      </c>
      <c r="L105" s="11">
        <f>IF(K105=" ",0,MAXA(VLOOKUP(K105,K$23:L$49,2),0))</f>
        <v>1342</v>
      </c>
      <c r="M105" s="14">
        <f>IF(L105=0,0,MAXA(VLOOKUP(L105,L$23:M$49,2),0))</f>
        <v>50</v>
      </c>
      <c r="N105" s="7" t="s">
        <v>25</v>
      </c>
      <c r="O105" s="11">
        <f>IF(N105=" ",0,MAXA(VLOOKUP(N105,N$23:O$49,2),0))</f>
        <v>3421</v>
      </c>
      <c r="P105" s="15">
        <f>IF(O105=0,0,MAXA(VLOOKUP(O105,O$23:P$49,2),0))</f>
        <v>50</v>
      </c>
      <c r="Q105" s="9" t="s">
        <v>9</v>
      </c>
      <c r="R105" s="11">
        <f>IF(Q105=" ",0,MAXA(VLOOKUP(Q105,Q$23:R$49,2),0))</f>
        <v>1243</v>
      </c>
      <c r="S105" s="16">
        <f>IF(R105=0,0,MAXA(VLOOKUP(R105,R$23:S$49,2),0))</f>
        <v>29</v>
      </c>
      <c r="T105" s="5" t="s">
        <v>23</v>
      </c>
      <c r="U105" s="11">
        <f>IF(T105=" ",0,MAXA(VLOOKUP(T105,T$23:U$49,2),0))</f>
        <v>3241</v>
      </c>
      <c r="V105" s="14">
        <f>IF(U105=0,0,MAXA(VLOOKUP(U105,U$23:V$49,2),0))</f>
        <v>50</v>
      </c>
      <c r="W105" s="25">
        <v>7</v>
      </c>
      <c r="X105" s="26">
        <v>32</v>
      </c>
      <c r="Y105" s="27">
        <v>15</v>
      </c>
      <c r="Z105" s="27">
        <v>20</v>
      </c>
      <c r="AA105" s="75">
        <f>SUM(Y105,Z105,)</f>
        <v>35</v>
      </c>
      <c r="AB105">
        <f>SUM(G105,J105,M105,Z105)</f>
        <v>115.99999999999994</v>
      </c>
      <c r="AC105">
        <f>SUM(P105, S105, V105, Y105)</f>
        <v>144</v>
      </c>
      <c r="AD105">
        <f>SUM(W105, X105, AB105, AC105)</f>
        <v>298.99999999999994</v>
      </c>
      <c r="AE105" s="85"/>
      <c r="AF105" s="85"/>
    </row>
    <row r="106" spans="1:32" x14ac:dyDescent="0.25">
      <c r="B106" t="s">
        <v>69</v>
      </c>
      <c r="C106" t="s">
        <v>60</v>
      </c>
      <c r="G106" s="12">
        <f>SUM(G102:G105)</f>
        <v>167.99999999999989</v>
      </c>
      <c r="J106" s="12">
        <f>SUM(J102:J105)</f>
        <v>127</v>
      </c>
      <c r="M106" s="12">
        <f>SUM(M102:M105)</f>
        <v>140</v>
      </c>
      <c r="P106" s="12">
        <f>SUM(P102:P105)</f>
        <v>140</v>
      </c>
      <c r="S106" s="12">
        <f>SUM(S102:S105)</f>
        <v>119</v>
      </c>
      <c r="V106" s="12">
        <f>SUM(V102:V105)</f>
        <v>172.99999999999997</v>
      </c>
      <c r="W106" s="72"/>
      <c r="X106" s="73"/>
      <c r="Y106" s="74"/>
      <c r="Z106" s="74"/>
      <c r="AA106" s="75"/>
      <c r="AB106" s="76"/>
      <c r="AC106" s="32"/>
      <c r="AE106" s="85">
        <v>1020</v>
      </c>
      <c r="AF106" s="85"/>
    </row>
    <row r="107" spans="1:32" x14ac:dyDescent="0.25">
      <c r="G107" s="12"/>
      <c r="J107" s="12"/>
      <c r="M107" s="12"/>
      <c r="P107" s="12"/>
      <c r="S107" s="12"/>
      <c r="V107" s="12"/>
      <c r="W107" s="72"/>
      <c r="X107" s="73"/>
      <c r="Y107" s="74"/>
      <c r="Z107" s="74"/>
      <c r="AA107" s="75"/>
      <c r="AB107" s="76"/>
      <c r="AC107" s="32"/>
      <c r="AE107" s="85"/>
      <c r="AF107" s="85"/>
    </row>
    <row r="108" spans="1:32" x14ac:dyDescent="0.25"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 s="93"/>
      <c r="AE108"/>
      <c r="AF108"/>
    </row>
    <row r="109" spans="1:32" x14ac:dyDescent="0.25">
      <c r="A109" s="84">
        <v>101</v>
      </c>
      <c r="B109" t="s">
        <v>127</v>
      </c>
      <c r="C109" t="s">
        <v>128</v>
      </c>
      <c r="D109" t="s">
        <v>129</v>
      </c>
      <c r="E109" s="17" t="s">
        <v>16</v>
      </c>
      <c r="F109" s="11">
        <f>IF(E109=" ",0,MAXA(VLOOKUP(E109,E$23:F$49,2),0))</f>
        <v>2314</v>
      </c>
      <c r="G109" s="12">
        <f>IF(F109=0,0,MAXA(VLOOKUP(F109,F$23:G$49,2),0))</f>
        <v>36</v>
      </c>
      <c r="H109" s="3" t="s">
        <v>10</v>
      </c>
      <c r="I109" s="11">
        <f>IF(H109=" ",0,MAXA(VLOOKUP(H109,H$23:I$49,2),0))</f>
        <v>1324</v>
      </c>
      <c r="J109" s="13">
        <f>IF(I109=0,0,MAXA(VLOOKUP(I109,I$23:J$49,2),0))</f>
        <v>47</v>
      </c>
      <c r="K109" s="5" t="s">
        <v>12</v>
      </c>
      <c r="L109" s="11">
        <f>IF(K109=" ",0,MAXA(VLOOKUP(K109,K$23:L$49,2),0))</f>
        <v>1423</v>
      </c>
      <c r="M109" s="14">
        <f>IF(L109=0,0,MAXA(VLOOKUP(L109,L$23:M$49,2),0))</f>
        <v>41</v>
      </c>
      <c r="N109" s="7" t="s">
        <v>13</v>
      </c>
      <c r="O109" s="11">
        <f>IF(N109=" ",0,MAXA(VLOOKUP(N109,N$23:O$49,2),0))</f>
        <v>1432</v>
      </c>
      <c r="P109" s="15">
        <f>IF(O109=0,0,MAXA(VLOOKUP(O109,O$23:P$49,2),0))</f>
        <v>19</v>
      </c>
      <c r="Q109" s="9" t="s">
        <v>9</v>
      </c>
      <c r="R109" s="11">
        <f>IF(Q109=" ",0,MAXA(VLOOKUP(Q109,Q$23:R$49,2),0))</f>
        <v>1243</v>
      </c>
      <c r="S109" s="16">
        <f>IF(R109=0,0,MAXA(VLOOKUP(R109,R$23:S$49,2),0))</f>
        <v>29</v>
      </c>
      <c r="T109" s="5" t="s">
        <v>27</v>
      </c>
      <c r="U109" s="11">
        <f>IF(T109=" ",0,MAXA(VLOOKUP(T109,T$23:U$49,2),0))</f>
        <v>4132</v>
      </c>
      <c r="V109" s="14">
        <f>IF(U109=0,0,MAXA(VLOOKUP(U109,U$23:V$49,2),0))</f>
        <v>23.999999999999986</v>
      </c>
      <c r="W109" s="25">
        <v>8</v>
      </c>
      <c r="X109" s="26">
        <v>23</v>
      </c>
      <c r="Y109" s="27">
        <v>10</v>
      </c>
      <c r="Z109" s="27">
        <v>25</v>
      </c>
      <c r="AA109" s="75">
        <f>SUM(Y109,Z109,)</f>
        <v>35</v>
      </c>
      <c r="AB109">
        <f>SUM(G109,J109,M109,Z109)</f>
        <v>149</v>
      </c>
      <c r="AC109">
        <f>SUM(P109, S109, V109, Y109)</f>
        <v>81.999999999999986</v>
      </c>
      <c r="AD109">
        <f>SUM(W109, X109, AB109, AC109)</f>
        <v>262</v>
      </c>
      <c r="AE109" s="85"/>
      <c r="AF109" s="85"/>
    </row>
    <row r="110" spans="1:32" x14ac:dyDescent="0.25">
      <c r="A110" s="84">
        <v>102</v>
      </c>
      <c r="B110" t="s">
        <v>130</v>
      </c>
      <c r="C110" t="s">
        <v>131</v>
      </c>
      <c r="D110" t="s">
        <v>129</v>
      </c>
      <c r="E110" s="17" t="s">
        <v>11</v>
      </c>
      <c r="F110" s="11">
        <f>IF(E110=" ",0,MAXA(VLOOKUP(E110,E$23:F$49,2),0))</f>
        <v>1342</v>
      </c>
      <c r="G110" s="12">
        <f>IF(F110=0,0,MAXA(VLOOKUP(F110,F$23:G$49,2),0))</f>
        <v>39.999999999999972</v>
      </c>
      <c r="H110" s="3" t="s">
        <v>15</v>
      </c>
      <c r="I110" s="11">
        <f>IF(H110=" ",0,MAXA(VLOOKUP(H110,H$23:I$49,2),0))</f>
        <v>2143</v>
      </c>
      <c r="J110" s="13">
        <f>IF(I110=0,0,MAXA(VLOOKUP(I110,I$23:J$49,2),0))</f>
        <v>24</v>
      </c>
      <c r="K110" s="5" t="s">
        <v>27</v>
      </c>
      <c r="L110" s="11">
        <f>IF(K110=" ",0,MAXA(VLOOKUP(K110,K$23:L$49,2),0))</f>
        <v>4132</v>
      </c>
      <c r="M110" s="14">
        <f>IF(L110=0,0,MAXA(VLOOKUP(L110,L$23:M$49,2),0))</f>
        <v>42</v>
      </c>
      <c r="N110" s="7" t="s">
        <v>23</v>
      </c>
      <c r="O110" s="11">
        <f>IF(N110=" ",0,MAXA(VLOOKUP(N110,N$23:O$49,2),0))</f>
        <v>3241</v>
      </c>
      <c r="P110" s="15">
        <f>IF(O110=0,0,MAXA(VLOOKUP(O110,O$23:P$49,2),0))</f>
        <v>47</v>
      </c>
      <c r="Q110" s="9" t="s">
        <v>15</v>
      </c>
      <c r="R110" s="11">
        <f>IF(Q110=" ",0,MAXA(VLOOKUP(Q110,Q$23:R$49,2),0))</f>
        <v>2143</v>
      </c>
      <c r="S110" s="16">
        <f>IF(R110=0,0,MAXA(VLOOKUP(R110,R$23:S$49,2),0))</f>
        <v>27</v>
      </c>
      <c r="T110" s="5" t="s">
        <v>25</v>
      </c>
      <c r="U110" s="11">
        <f>IF(T110=" ",0,MAXA(VLOOKUP(T110,T$23:U$49,2),0))</f>
        <v>3421</v>
      </c>
      <c r="V110" s="14">
        <f>IF(U110=0,0,MAXA(VLOOKUP(U110,U$23:V$49,2),0))</f>
        <v>46</v>
      </c>
      <c r="W110" s="25">
        <v>14</v>
      </c>
      <c r="X110" s="26">
        <v>11</v>
      </c>
      <c r="Y110" s="27">
        <v>5</v>
      </c>
      <c r="Z110" s="27">
        <v>20</v>
      </c>
      <c r="AA110" s="75">
        <f>SUM(Y110,Z110,)</f>
        <v>25</v>
      </c>
      <c r="AB110">
        <f>SUM(G110,J110,M110,Z110)</f>
        <v>125.99999999999997</v>
      </c>
      <c r="AC110">
        <f>SUM(P110, S110, V110, Y110)</f>
        <v>125</v>
      </c>
      <c r="AD110">
        <f>SUM(W110, X110, AB110, AC110)</f>
        <v>276</v>
      </c>
      <c r="AE110" s="85"/>
      <c r="AF110" s="85"/>
    </row>
    <row r="111" spans="1:32" x14ac:dyDescent="0.25">
      <c r="A111" t="s">
        <v>63</v>
      </c>
      <c r="B111" t="s">
        <v>63</v>
      </c>
      <c r="C111" t="s">
        <v>63</v>
      </c>
      <c r="D111" s="84" t="s">
        <v>63</v>
      </c>
      <c r="F111" s="11" t="e">
        <f>IF(E111=" ",0,MAXA(VLOOKUP(E111,E$23:F$49,2),0))</f>
        <v>#N/A</v>
      </c>
      <c r="G111" s="12" t="e">
        <f>IF(F111=0,0,MAXA(VLOOKUP(F111,F$23:G$49,2),0))</f>
        <v>#N/A</v>
      </c>
      <c r="I111" s="11" t="e">
        <f>IF(H111=" ",0,MAXA(VLOOKUP(H111,H$23:I$49,2),0))</f>
        <v>#N/A</v>
      </c>
      <c r="J111" s="13" t="e">
        <f>IF(I111=0,0,MAXA(VLOOKUP(I111,I$23:J$49,2),0))</f>
        <v>#N/A</v>
      </c>
      <c r="L111" s="11" t="e">
        <f>IF(K111=" ",0,MAXA(VLOOKUP(K111,K$23:L$49,2),0))</f>
        <v>#N/A</v>
      </c>
      <c r="M111" s="14" t="e">
        <f>IF(L111=0,0,MAXA(VLOOKUP(L111,L$23:M$49,2),0))</f>
        <v>#N/A</v>
      </c>
      <c r="O111" s="11" t="e">
        <f>IF(N111=" ",0,MAXA(VLOOKUP(N111,N$23:O$49,2),0))</f>
        <v>#N/A</v>
      </c>
      <c r="P111" s="15" t="e">
        <f>IF(O111=0,0,MAXA(VLOOKUP(O111,O$23:P$49,2),0))</f>
        <v>#N/A</v>
      </c>
      <c r="R111" s="11" t="e">
        <f>IF(Q111=" ",0,MAXA(VLOOKUP(Q111,Q$23:R$49,2),0))</f>
        <v>#N/A</v>
      </c>
      <c r="S111" s="16" t="e">
        <f>IF(R111=0,0,MAXA(VLOOKUP(R111,R$23:S$49,2),0))</f>
        <v>#N/A</v>
      </c>
      <c r="U111" s="11" t="e">
        <f>IF(T111=" ",0,MAXA(VLOOKUP(T111,T$23:U$49,2),0))</f>
        <v>#N/A</v>
      </c>
      <c r="V111" s="14" t="e">
        <f>IF(U111=0,0,MAXA(VLOOKUP(U111,U$23:V$49,2),0))</f>
        <v>#N/A</v>
      </c>
      <c r="W111" s="25" t="s">
        <v>63</v>
      </c>
      <c r="X111" s="26" t="s">
        <v>63</v>
      </c>
      <c r="AA111" s="75">
        <f>SUM(Y111,Z111,)</f>
        <v>0</v>
      </c>
      <c r="AB111" t="e">
        <f>SUM(G111,J111,M111,Z111)</f>
        <v>#N/A</v>
      </c>
      <c r="AC111" t="e">
        <f>SUM(P111, S111, V111, Y111)</f>
        <v>#N/A</v>
      </c>
      <c r="AD111" t="e">
        <f>SUM(W111, X111, AB111, AC111)</f>
        <v>#N/A</v>
      </c>
      <c r="AE111" s="85"/>
      <c r="AF111" s="85"/>
    </row>
    <row r="112" spans="1:32" x14ac:dyDescent="0.25">
      <c r="A112" t="s">
        <v>63</v>
      </c>
      <c r="B112" t="s">
        <v>63</v>
      </c>
      <c r="C112" t="s">
        <v>63</v>
      </c>
      <c r="D112" s="84" t="s">
        <v>63</v>
      </c>
      <c r="F112" s="11" t="e">
        <f>IF(E112=" ",0,MAXA(VLOOKUP(E112,E$23:F$49,2),0))</f>
        <v>#N/A</v>
      </c>
      <c r="G112" s="12" t="e">
        <f>IF(F112=0,0,MAXA(VLOOKUP(F112,F$23:G$49,2),0))</f>
        <v>#N/A</v>
      </c>
      <c r="I112" s="11" t="e">
        <f>IF(H112=" ",0,MAXA(VLOOKUP(H112,H$23:I$49,2),0))</f>
        <v>#N/A</v>
      </c>
      <c r="J112" s="13" t="e">
        <f>IF(I112=0,0,MAXA(VLOOKUP(I112,I$23:J$49,2),0))</f>
        <v>#N/A</v>
      </c>
      <c r="L112" s="11" t="e">
        <f>IF(K112=" ",0,MAXA(VLOOKUP(K112,K$23:L$49,2),0))</f>
        <v>#N/A</v>
      </c>
      <c r="M112" s="14" t="e">
        <f>IF(L112=0,0,MAXA(VLOOKUP(L112,L$23:M$49,2),0))</f>
        <v>#N/A</v>
      </c>
      <c r="O112" s="11" t="e">
        <f>IF(N112=" ",0,MAXA(VLOOKUP(N112,N$23:O$49,2),0))</f>
        <v>#N/A</v>
      </c>
      <c r="P112" s="15" t="e">
        <f>IF(O112=0,0,MAXA(VLOOKUP(O112,O$23:P$49,2),0))</f>
        <v>#N/A</v>
      </c>
      <c r="R112" s="11" t="e">
        <f>IF(Q112=" ",0,MAXA(VLOOKUP(Q112,Q$23:R$49,2),0))</f>
        <v>#N/A</v>
      </c>
      <c r="S112" s="16" t="e">
        <f>IF(R112=0,0,MAXA(VLOOKUP(R112,R$23:S$49,2),0))</f>
        <v>#N/A</v>
      </c>
      <c r="U112" s="11" t="e">
        <f>IF(T112=" ",0,MAXA(VLOOKUP(T112,T$23:U$49,2),0))</f>
        <v>#N/A</v>
      </c>
      <c r="V112" s="14" t="e">
        <f>IF(U112=0,0,MAXA(VLOOKUP(U112,U$23:V$49,2),0))</f>
        <v>#N/A</v>
      </c>
      <c r="W112" s="25" t="s">
        <v>63</v>
      </c>
      <c r="X112" s="26" t="s">
        <v>63</v>
      </c>
      <c r="AA112" s="75">
        <f>SUM(Y112,Z112,)</f>
        <v>0</v>
      </c>
      <c r="AB112" t="e">
        <f>SUM(G112,J112,M112,Z112)</f>
        <v>#N/A</v>
      </c>
      <c r="AC112" t="e">
        <f>SUM(P112, S112, V112, Y112)</f>
        <v>#N/A</v>
      </c>
      <c r="AD112" t="e">
        <f>SUM(W112, X112, AB112, AC112)</f>
        <v>#N/A</v>
      </c>
      <c r="AE112" s="85"/>
      <c r="AF112" s="85"/>
    </row>
    <row r="113" spans="1:33" x14ac:dyDescent="0.25">
      <c r="B113" t="s">
        <v>69</v>
      </c>
      <c r="C113" t="s">
        <v>60</v>
      </c>
      <c r="G113" s="12" t="e">
        <f>SUM(G109:G112)</f>
        <v>#N/A</v>
      </c>
      <c r="J113" s="12" t="e">
        <f>SUM(J109:J112)</f>
        <v>#N/A</v>
      </c>
      <c r="M113" s="12" t="e">
        <f>SUM(M109:M112)</f>
        <v>#N/A</v>
      </c>
      <c r="P113" s="12" t="e">
        <f>SUM(P109:P112)</f>
        <v>#N/A</v>
      </c>
      <c r="S113" s="12" t="e">
        <f>SUM(S109:S112)</f>
        <v>#N/A</v>
      </c>
      <c r="V113" s="12" t="e">
        <f>SUM(V109:V112)</f>
        <v>#N/A</v>
      </c>
      <c r="W113" s="72"/>
      <c r="X113" s="73"/>
      <c r="Y113" s="74"/>
      <c r="Z113" s="74"/>
      <c r="AA113" s="75"/>
      <c r="AB113" s="76"/>
      <c r="AC113" s="32"/>
      <c r="AE113" s="85"/>
      <c r="AF113" s="85"/>
    </row>
    <row r="114" spans="1:33" x14ac:dyDescent="0.25">
      <c r="G114" s="12"/>
      <c r="J114" s="12"/>
      <c r="M114" s="12"/>
      <c r="P114" s="12"/>
      <c r="S114" s="12"/>
      <c r="V114" s="12"/>
      <c r="W114" s="72"/>
      <c r="X114" s="73"/>
      <c r="Y114" s="74"/>
      <c r="Z114" s="74"/>
      <c r="AA114" s="75"/>
      <c r="AB114" s="76"/>
      <c r="AC114" s="32"/>
      <c r="AE114" s="85"/>
      <c r="AF114" s="85"/>
    </row>
    <row r="115" spans="1:33" x14ac:dyDescent="0.25">
      <c r="G115" s="12"/>
      <c r="J115" s="12"/>
      <c r="M115" s="12"/>
      <c r="P115" s="12"/>
      <c r="S115" s="12"/>
      <c r="V115" s="12"/>
      <c r="W115" s="72"/>
      <c r="X115" s="73"/>
      <c r="Y115" s="74"/>
      <c r="Z115" s="74"/>
      <c r="AA115" s="75"/>
      <c r="AB115" s="76"/>
      <c r="AC115" s="32"/>
      <c r="AE115" s="85"/>
      <c r="AF115" s="85"/>
    </row>
    <row r="116" spans="1:33" x14ac:dyDescent="0.25">
      <c r="A116" s="84">
        <v>111</v>
      </c>
      <c r="B116" t="s">
        <v>132</v>
      </c>
      <c r="C116" t="s">
        <v>133</v>
      </c>
      <c r="D116" t="s">
        <v>134</v>
      </c>
      <c r="E116" s="17" t="s">
        <v>29</v>
      </c>
      <c r="F116" s="11">
        <f>IF(E116=" ",0,MAXA(VLOOKUP(E116,E$23:F$49,2),0))</f>
        <v>4312</v>
      </c>
      <c r="G116" s="12">
        <f>IF(F116=0,0,MAXA(VLOOKUP(F116,F$23:G$49,2),0))</f>
        <v>17.999999999999915</v>
      </c>
      <c r="H116" s="3" t="s">
        <v>20</v>
      </c>
      <c r="I116" s="11">
        <f>IF(H116=" ",0,MAXA(VLOOKUP(H116,H$23:I$49,2),0))</f>
        <v>3124</v>
      </c>
      <c r="J116" s="13">
        <f>IF(I116=0,0,MAXA(VLOOKUP(I116,I$23:J$49,2),0))</f>
        <v>50</v>
      </c>
      <c r="K116" s="5" t="s">
        <v>11</v>
      </c>
      <c r="L116" s="11">
        <f>IF(K116=" ",0,MAXA(VLOOKUP(K116,K$23:L$49,2),0))</f>
        <v>1342</v>
      </c>
      <c r="M116" s="14">
        <f>IF(L116=0,0,MAXA(VLOOKUP(L116,L$23:M$49,2),0))</f>
        <v>50</v>
      </c>
      <c r="N116" s="7" t="s">
        <v>16</v>
      </c>
      <c r="O116" s="11">
        <f>IF(N116=" ",0,MAXA(VLOOKUP(N116,N$23:O$49,2),0))</f>
        <v>2314</v>
      </c>
      <c r="P116" s="15">
        <f>IF(O116=0,0,MAXA(VLOOKUP(O116,O$23:P$49,2),0))</f>
        <v>31</v>
      </c>
      <c r="Q116" s="9" t="s">
        <v>22</v>
      </c>
      <c r="R116" s="11">
        <f>IF(Q116=" ",0,MAXA(VLOOKUP(Q116,Q$23:R$49,2),0))</f>
        <v>3214</v>
      </c>
      <c r="S116" s="16">
        <f>IF(R116=0,0,MAXA(VLOOKUP(R116,R$23:S$49,2),0))</f>
        <v>48</v>
      </c>
      <c r="T116" s="5" t="s">
        <v>22</v>
      </c>
      <c r="U116" s="11">
        <f>IF(T116=" ",0,MAXA(VLOOKUP(T116,T$23:U$49,2),0))</f>
        <v>3214</v>
      </c>
      <c r="V116" s="14">
        <f>IF(U116=0,0,MAXA(VLOOKUP(U116,U$23:V$49,2),0))</f>
        <v>46.999999999999993</v>
      </c>
      <c r="W116" s="25">
        <v>19</v>
      </c>
      <c r="X116" s="26">
        <v>60</v>
      </c>
      <c r="Y116" s="27">
        <v>25</v>
      </c>
      <c r="Z116" s="27">
        <v>30</v>
      </c>
      <c r="AA116" s="75">
        <f>SUM(Y116,Z116,)</f>
        <v>55</v>
      </c>
      <c r="AB116">
        <f>SUM(G116,J116,M116,Z116)</f>
        <v>147.99999999999991</v>
      </c>
      <c r="AC116">
        <f>SUM(P116, S116, V116, Y116)</f>
        <v>151</v>
      </c>
      <c r="AD116">
        <f>SUM(W116, X116, AB116, AC116)</f>
        <v>377.99999999999989</v>
      </c>
      <c r="AE116" s="85"/>
      <c r="AF116" s="85"/>
    </row>
    <row r="117" spans="1:33" x14ac:dyDescent="0.25">
      <c r="A117" s="84">
        <v>112</v>
      </c>
      <c r="B117" t="s">
        <v>135</v>
      </c>
      <c r="C117" t="s">
        <v>136</v>
      </c>
      <c r="D117" t="s">
        <v>134</v>
      </c>
      <c r="E117" s="17" t="s">
        <v>28</v>
      </c>
      <c r="F117" s="11">
        <f>IF(E117=" ",0,MAXA(VLOOKUP(E117,E$23:F$49,2),0))</f>
        <v>4213</v>
      </c>
      <c r="G117" s="12">
        <f>IF(F117=0,0,MAXA(VLOOKUP(F117,F$23:G$49,2),0))</f>
        <v>25.999999999999915</v>
      </c>
      <c r="H117" s="3" t="s">
        <v>20</v>
      </c>
      <c r="I117" s="11">
        <f>IF(H117=" ",0,MAXA(VLOOKUP(H117,H$23:I$49,2),0))</f>
        <v>3124</v>
      </c>
      <c r="J117" s="13">
        <f>IF(I117=0,0,MAXA(VLOOKUP(I117,I$23:J$49,2),0))</f>
        <v>50</v>
      </c>
      <c r="K117" s="5" t="s">
        <v>21</v>
      </c>
      <c r="L117" s="11">
        <f>IF(K117=" ",0,MAXA(VLOOKUP(K117,K$23:L$49,2),0))</f>
        <v>3142</v>
      </c>
      <c r="M117" s="14">
        <f>IF(L117=0,0,MAXA(VLOOKUP(L117,L$23:M$49,2),0))</f>
        <v>46</v>
      </c>
      <c r="N117" s="7" t="s">
        <v>25</v>
      </c>
      <c r="O117" s="11">
        <f>IF(N117=" ",0,MAXA(VLOOKUP(N117,N$23:O$49,2),0))</f>
        <v>3421</v>
      </c>
      <c r="P117" s="15">
        <f>IF(O117=0,0,MAXA(VLOOKUP(O117,O$23:P$49,2),0))</f>
        <v>50</v>
      </c>
      <c r="Q117" s="9" t="s">
        <v>20</v>
      </c>
      <c r="R117" s="11">
        <f>IF(Q117=" ",0,MAXA(VLOOKUP(Q117,Q$23:R$49,2),0))</f>
        <v>3124</v>
      </c>
      <c r="S117" s="16">
        <f>IF(R117=0,0,MAXA(VLOOKUP(R117,R$23:S$49,2),0))</f>
        <v>50</v>
      </c>
      <c r="T117" s="5" t="s">
        <v>16</v>
      </c>
      <c r="U117" s="11">
        <f>IF(T117=" ",0,MAXA(VLOOKUP(T117,T$23:U$49,2),0))</f>
        <v>2314</v>
      </c>
      <c r="V117" s="14">
        <f>IF(U117=0,0,MAXA(VLOOKUP(U117,U$23:V$49,2),0))</f>
        <v>44.999999999999993</v>
      </c>
      <c r="W117" s="25">
        <v>5</v>
      </c>
      <c r="X117" s="26">
        <v>39</v>
      </c>
      <c r="Y117" s="27">
        <v>20</v>
      </c>
      <c r="Z117" s="27">
        <v>20</v>
      </c>
      <c r="AA117" s="75">
        <f>SUM(Y117,Z117,)</f>
        <v>40</v>
      </c>
      <c r="AB117">
        <f>SUM(G117,J117,M117,Z117)</f>
        <v>141.99999999999991</v>
      </c>
      <c r="AC117">
        <f>SUM(P117, S117, V117, Y117)</f>
        <v>165</v>
      </c>
      <c r="AD117">
        <f>SUM(W117, X117, AB117, AC117)</f>
        <v>350.99999999999989</v>
      </c>
      <c r="AE117" s="85"/>
      <c r="AF117" s="85"/>
    </row>
    <row r="118" spans="1:33" x14ac:dyDescent="0.25">
      <c r="A118" s="84">
        <v>113</v>
      </c>
      <c r="B118" t="s">
        <v>137</v>
      </c>
      <c r="C118" t="s">
        <v>138</v>
      </c>
      <c r="D118" t="s">
        <v>134</v>
      </c>
      <c r="E118" s="17" t="s">
        <v>12</v>
      </c>
      <c r="F118" s="11">
        <f>IF(E118=" ",0,MAXA(VLOOKUP(E118,E$23:F$49,2),0))</f>
        <v>1423</v>
      </c>
      <c r="G118" s="12">
        <f>IF(F118=0,0,MAXA(VLOOKUP(F118,F$23:G$49,2),0))</f>
        <v>41.999999999999943</v>
      </c>
      <c r="H118" s="3" t="s">
        <v>10</v>
      </c>
      <c r="I118" s="11">
        <f>IF(H118=" ",0,MAXA(VLOOKUP(H118,H$23:I$49,2),0))</f>
        <v>1324</v>
      </c>
      <c r="J118" s="13">
        <f>IF(I118=0,0,MAXA(VLOOKUP(I118,I$23:J$49,2),0))</f>
        <v>47</v>
      </c>
      <c r="K118" s="5" t="s">
        <v>25</v>
      </c>
      <c r="L118" s="11">
        <f>IF(K118=" ",0,MAXA(VLOOKUP(K118,K$23:L$49,2),0))</f>
        <v>3421</v>
      </c>
      <c r="M118" s="14">
        <f>IF(L118=0,0,MAXA(VLOOKUP(L118,L$23:M$49,2),0))</f>
        <v>29</v>
      </c>
      <c r="N118" s="7" t="s">
        <v>25</v>
      </c>
      <c r="O118" s="11">
        <f>IF(N118=" ",0,MAXA(VLOOKUP(N118,N$23:O$49,2),0))</f>
        <v>3421</v>
      </c>
      <c r="P118" s="15">
        <f>IF(O118=0,0,MAXA(VLOOKUP(O118,O$23:P$49,2),0))</f>
        <v>50</v>
      </c>
      <c r="Q118" s="9" t="s">
        <v>10</v>
      </c>
      <c r="R118" s="11">
        <f>IF(Q118=" ",0,MAXA(VLOOKUP(Q118,Q$23:R$49,2),0))</f>
        <v>1324</v>
      </c>
      <c r="S118" s="16">
        <f>IF(R118=0,0,MAXA(VLOOKUP(R118,R$23:S$49,2),0))</f>
        <v>46</v>
      </c>
      <c r="T118" s="5" t="s">
        <v>17</v>
      </c>
      <c r="U118" s="11">
        <f>IF(T118=" ",0,MAXA(VLOOKUP(T118,T$23:U$49,2),0))</f>
        <v>2341</v>
      </c>
      <c r="V118" s="14">
        <f>IF(U118=0,0,MAXA(VLOOKUP(U118,U$23:V$49,2),0))</f>
        <v>48</v>
      </c>
      <c r="W118" s="25">
        <v>15</v>
      </c>
      <c r="X118" s="26">
        <v>86</v>
      </c>
      <c r="Y118" s="27">
        <v>30</v>
      </c>
      <c r="Z118" s="27">
        <v>20</v>
      </c>
      <c r="AA118" s="75">
        <f>SUM(Y118,Z118,)</f>
        <v>50</v>
      </c>
      <c r="AB118">
        <f>SUM(G118,J118,M118,Z118)</f>
        <v>137.99999999999994</v>
      </c>
      <c r="AC118">
        <f>SUM(P118, S118, V118, Y118)</f>
        <v>174</v>
      </c>
      <c r="AD118">
        <f>SUM(W118, X118, AB118, AC118)</f>
        <v>412.99999999999994</v>
      </c>
      <c r="AE118" s="85"/>
      <c r="AF118" s="85"/>
    </row>
    <row r="119" spans="1:33" x14ac:dyDescent="0.25">
      <c r="A119" s="84">
        <v>114</v>
      </c>
      <c r="B119" t="s">
        <v>139</v>
      </c>
      <c r="C119" t="s">
        <v>140</v>
      </c>
      <c r="D119" t="s">
        <v>134</v>
      </c>
      <c r="E119" s="17" t="s">
        <v>15</v>
      </c>
      <c r="F119" s="11">
        <f>IF(E119=" ",0,MAXA(VLOOKUP(E119,E$23:F$49,2),0))</f>
        <v>2143</v>
      </c>
      <c r="G119" s="12">
        <f>IF(F119=0,0,MAXA(VLOOKUP(F119,F$23:G$49,2),0))</f>
        <v>42.999999999999972</v>
      </c>
      <c r="H119" s="3" t="s">
        <v>20</v>
      </c>
      <c r="I119" s="11">
        <f>IF(H119=" ",0,MAXA(VLOOKUP(H119,H$23:I$49,2),0))</f>
        <v>3124</v>
      </c>
      <c r="J119" s="13">
        <f>IF(I119=0,0,MAXA(VLOOKUP(I119,I$23:J$49,2),0))</f>
        <v>50</v>
      </c>
      <c r="K119" s="5" t="s">
        <v>20</v>
      </c>
      <c r="L119" s="11">
        <f>IF(K119=" ",0,MAXA(VLOOKUP(K119,K$23:L$49,2),0))</f>
        <v>3124</v>
      </c>
      <c r="M119" s="14">
        <f>IF(L119=0,0,MAXA(VLOOKUP(L119,L$23:M$49,2),0))</f>
        <v>41</v>
      </c>
      <c r="N119" s="7" t="s">
        <v>23</v>
      </c>
      <c r="O119" s="11">
        <f>IF(N119=" ",0,MAXA(VLOOKUP(N119,N$23:O$49,2),0))</f>
        <v>3241</v>
      </c>
      <c r="P119" s="15">
        <f>IF(O119=0,0,MAXA(VLOOKUP(O119,O$23:P$49,2),0))</f>
        <v>47</v>
      </c>
      <c r="Q119" s="9" t="s">
        <v>20</v>
      </c>
      <c r="R119" s="11">
        <f>IF(Q119=" ",0,MAXA(VLOOKUP(Q119,Q$23:R$49,2),0))</f>
        <v>3124</v>
      </c>
      <c r="S119" s="16">
        <f>IF(R119=0,0,MAXA(VLOOKUP(R119,R$23:S$49,2),0))</f>
        <v>50</v>
      </c>
      <c r="T119" s="5" t="s">
        <v>17</v>
      </c>
      <c r="U119" s="11">
        <f>IF(T119=" ",0,MAXA(VLOOKUP(T119,T$23:U$49,2),0))</f>
        <v>2341</v>
      </c>
      <c r="V119" s="14">
        <f>IF(U119=0,0,MAXA(VLOOKUP(U119,U$23:V$49,2),0))</f>
        <v>48</v>
      </c>
      <c r="W119" s="25">
        <v>7</v>
      </c>
      <c r="X119" s="26">
        <v>43</v>
      </c>
      <c r="Y119" s="27">
        <v>20</v>
      </c>
      <c r="Z119" s="27">
        <v>15</v>
      </c>
      <c r="AA119" s="75">
        <f>SUM(Y119,Z119,)</f>
        <v>35</v>
      </c>
      <c r="AB119">
        <f>SUM(G119,J119,M119,Z119)</f>
        <v>148.99999999999997</v>
      </c>
      <c r="AC119">
        <f>SUM(P119, S119, V119, Y119)</f>
        <v>165</v>
      </c>
      <c r="AD119">
        <f>SUM(W119, X119, AB119, AC119)</f>
        <v>364</v>
      </c>
      <c r="AE119" s="85"/>
      <c r="AF119" s="85"/>
    </row>
    <row r="120" spans="1:33" x14ac:dyDescent="0.25">
      <c r="B120" t="s">
        <v>69</v>
      </c>
      <c r="C120" t="s">
        <v>60</v>
      </c>
      <c r="G120" s="12">
        <f>SUM(G116:G119)</f>
        <v>128.99999999999974</v>
      </c>
      <c r="J120" s="12">
        <f>SUM(J116:J119)</f>
        <v>197</v>
      </c>
      <c r="M120" s="12">
        <f>SUM(M116:M119)</f>
        <v>166</v>
      </c>
      <c r="P120" s="12">
        <f>SUM(P116:P119)</f>
        <v>178</v>
      </c>
      <c r="S120" s="12">
        <f>SUM(S116:S119)</f>
        <v>194</v>
      </c>
      <c r="V120" s="12">
        <f>SUM(V116:V119)</f>
        <v>188</v>
      </c>
      <c r="W120" s="72"/>
      <c r="X120" s="73"/>
      <c r="Y120" s="74"/>
      <c r="Z120" s="74"/>
      <c r="AA120" s="75"/>
      <c r="AB120" s="76"/>
      <c r="AC120" s="32"/>
      <c r="AE120" s="85">
        <v>1155</v>
      </c>
      <c r="AF120" s="85">
        <v>5</v>
      </c>
      <c r="AG120" t="s">
        <v>191</v>
      </c>
    </row>
    <row r="121" spans="1:33" x14ac:dyDescent="0.25">
      <c r="G121" s="12"/>
      <c r="J121" s="12"/>
      <c r="M121" s="12"/>
      <c r="P121" s="12"/>
      <c r="S121" s="12"/>
      <c r="V121" s="12"/>
      <c r="W121" s="72"/>
      <c r="X121" s="73"/>
      <c r="Y121" s="74"/>
      <c r="Z121" s="74"/>
      <c r="AA121" s="75"/>
      <c r="AB121" s="76"/>
      <c r="AC121" s="32"/>
      <c r="AE121" s="85"/>
      <c r="AF121" s="85"/>
    </row>
    <row r="122" spans="1:33" x14ac:dyDescent="0.25">
      <c r="G122" s="12"/>
      <c r="J122" s="12"/>
      <c r="M122" s="12"/>
      <c r="P122" s="12"/>
      <c r="S122" s="12"/>
      <c r="V122" s="12"/>
      <c r="W122" s="72"/>
      <c r="X122" s="73"/>
      <c r="Y122" s="74"/>
      <c r="Z122" s="74"/>
      <c r="AA122" s="75"/>
      <c r="AB122" s="76"/>
      <c r="AC122" s="32"/>
      <c r="AE122" s="85"/>
      <c r="AF122" s="85"/>
    </row>
    <row r="123" spans="1:33" x14ac:dyDescent="0.25">
      <c r="B123" t="s">
        <v>63</v>
      </c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 s="93"/>
      <c r="AE123"/>
      <c r="AF123"/>
    </row>
    <row r="124" spans="1:33" x14ac:dyDescent="0.25">
      <c r="A124" s="84">
        <v>121</v>
      </c>
      <c r="B124" t="s">
        <v>141</v>
      </c>
      <c r="C124" t="s">
        <v>142</v>
      </c>
      <c r="D124" t="s">
        <v>143</v>
      </c>
      <c r="E124" s="17" t="s">
        <v>18</v>
      </c>
      <c r="F124" s="11">
        <f>IF(E124=" ",0,MAXA(VLOOKUP(E124,E$23:F$49,2),0))</f>
        <v>2413</v>
      </c>
      <c r="G124" s="12">
        <f>IF(F124=0,0,MAXA(VLOOKUP(F124,F$23:G$49,2),0))</f>
        <v>31.999999999999943</v>
      </c>
      <c r="H124" s="3" t="s">
        <v>20</v>
      </c>
      <c r="I124" s="11">
        <f>IF(H124=" ",0,MAXA(VLOOKUP(H124,H$23:I$49,2),0))</f>
        <v>3124</v>
      </c>
      <c r="J124" s="13">
        <f>IF(I124=0,0,MAXA(VLOOKUP(I124,I$23:J$49,2),0))</f>
        <v>50</v>
      </c>
      <c r="K124" s="5" t="s">
        <v>11</v>
      </c>
      <c r="L124" s="11">
        <f>IF(K124=" ",0,MAXA(VLOOKUP(K124,K$23:L$49,2),0))</f>
        <v>1342</v>
      </c>
      <c r="M124" s="14">
        <f>IF(L124=0,0,MAXA(VLOOKUP(L124,L$23:M$49,2),0))</f>
        <v>50</v>
      </c>
      <c r="N124" s="7" t="s">
        <v>25</v>
      </c>
      <c r="O124" s="11">
        <f>IF(N124=" ",0,MAXA(VLOOKUP(N124,N$23:O$49,2),0))</f>
        <v>3421</v>
      </c>
      <c r="P124" s="15">
        <f>IF(O124=0,0,MAXA(VLOOKUP(O124,O$23:P$49,2),0))</f>
        <v>50</v>
      </c>
      <c r="Q124" s="9" t="s">
        <v>22</v>
      </c>
      <c r="R124" s="11">
        <f>IF(Q124=" ",0,MAXA(VLOOKUP(Q124,Q$23:R$49,2),0))</f>
        <v>3214</v>
      </c>
      <c r="S124" s="16">
        <f>IF(R124=0,0,MAXA(VLOOKUP(R124,R$23:S$49,2),0))</f>
        <v>48</v>
      </c>
      <c r="T124" s="5" t="s">
        <v>17</v>
      </c>
      <c r="U124" s="11">
        <f>IF(T124=" ",0,MAXA(VLOOKUP(T124,T$23:U$49,2),0))</f>
        <v>2341</v>
      </c>
      <c r="V124" s="14">
        <f>IF(U124=0,0,MAXA(VLOOKUP(U124,U$23:V$49,2),0))</f>
        <v>48</v>
      </c>
      <c r="W124" s="25">
        <v>19</v>
      </c>
      <c r="X124" s="26">
        <v>64</v>
      </c>
      <c r="Y124" s="27">
        <v>10</v>
      </c>
      <c r="Z124" s="27">
        <v>25</v>
      </c>
      <c r="AA124" s="75">
        <f>SUM(Y124,Z124,)</f>
        <v>35</v>
      </c>
      <c r="AB124">
        <f>SUM(G124,J124,M124,Z124)</f>
        <v>156.99999999999994</v>
      </c>
      <c r="AC124">
        <f>SUM(P124, S124, V124, Y124)</f>
        <v>156</v>
      </c>
      <c r="AD124">
        <f>SUM(W124, X124, AB124, AC124)</f>
        <v>395.99999999999994</v>
      </c>
      <c r="AE124" s="85"/>
      <c r="AF124" s="85"/>
    </row>
    <row r="125" spans="1:33" x14ac:dyDescent="0.25">
      <c r="A125" s="84">
        <v>122</v>
      </c>
      <c r="B125" t="s">
        <v>144</v>
      </c>
      <c r="C125" t="s">
        <v>145</v>
      </c>
      <c r="D125" t="s">
        <v>143</v>
      </c>
      <c r="E125" s="17" t="s">
        <v>11</v>
      </c>
      <c r="F125" s="11">
        <f>IF(E125=" ",0,MAXA(VLOOKUP(E125,E$23:F$49,2),0))</f>
        <v>1342</v>
      </c>
      <c r="G125" s="12">
        <f>IF(F125=0,0,MAXA(VLOOKUP(F125,F$23:G$49,2),0))</f>
        <v>39.999999999999972</v>
      </c>
      <c r="H125" s="3" t="s">
        <v>20</v>
      </c>
      <c r="I125" s="11">
        <f>IF(H125=" ",0,MAXA(VLOOKUP(H125,H$23:I$49,2),0))</f>
        <v>3124</v>
      </c>
      <c r="J125" s="13">
        <f>IF(I125=0,0,MAXA(VLOOKUP(I125,I$23:J$49,2),0))</f>
        <v>50</v>
      </c>
      <c r="K125" s="5" t="s">
        <v>11</v>
      </c>
      <c r="L125" s="11">
        <f>IF(K125=" ",0,MAXA(VLOOKUP(K125,K$23:L$49,2),0))</f>
        <v>1342</v>
      </c>
      <c r="M125" s="14">
        <f>IF(L125=0,0,MAXA(VLOOKUP(L125,L$23:M$49,2),0))</f>
        <v>50</v>
      </c>
      <c r="N125" s="7" t="s">
        <v>22</v>
      </c>
      <c r="O125" s="11">
        <f>IF(N125=" ",0,MAXA(VLOOKUP(N125,N$23:O$49,2),0))</f>
        <v>3214</v>
      </c>
      <c r="P125" s="15">
        <f>IF(O125=0,0,MAXA(VLOOKUP(O125,O$23:P$49,2),0))</f>
        <v>39</v>
      </c>
      <c r="Q125" s="9" t="s">
        <v>14</v>
      </c>
      <c r="R125" s="11">
        <f>IF(Q125=" ",0,MAXA(VLOOKUP(Q125,Q$23:R$49,2),0))</f>
        <v>2134</v>
      </c>
      <c r="S125" s="16">
        <f>IF(R125=0,0,MAXA(VLOOKUP(R125,R$23:S$49,2),0))</f>
        <v>38</v>
      </c>
      <c r="T125" s="5" t="s">
        <v>8</v>
      </c>
      <c r="U125" s="11">
        <f>IF(T125=" ",0,MAXA(VLOOKUP(T125,T$23:U$49,2),0))</f>
        <v>1234</v>
      </c>
      <c r="V125" s="14">
        <f>IF(U125=0,0,MAXA(VLOOKUP(U125,U$23:V$49,2),0))</f>
        <v>28.999999999999979</v>
      </c>
      <c r="W125" s="25">
        <v>20</v>
      </c>
      <c r="X125" s="26">
        <v>33</v>
      </c>
      <c r="Y125" s="27">
        <v>10</v>
      </c>
      <c r="Z125" s="27">
        <v>15</v>
      </c>
      <c r="AA125" s="75">
        <f>SUM(Y125,Z125,)</f>
        <v>25</v>
      </c>
      <c r="AB125">
        <f>SUM(G125,J125,M125,Z125)</f>
        <v>154.99999999999997</v>
      </c>
      <c r="AC125">
        <f>SUM(P125, S125, V125, Y125)</f>
        <v>115.99999999999997</v>
      </c>
      <c r="AD125">
        <f>SUM(W125, X125, AB125, AC125)</f>
        <v>323.99999999999994</v>
      </c>
      <c r="AE125" s="85"/>
      <c r="AF125" s="85"/>
    </row>
    <row r="126" spans="1:33" x14ac:dyDescent="0.25">
      <c r="A126" s="84">
        <v>123</v>
      </c>
      <c r="B126" t="s">
        <v>146</v>
      </c>
      <c r="C126" t="s">
        <v>147</v>
      </c>
      <c r="D126" t="s">
        <v>143</v>
      </c>
      <c r="E126" s="17" t="s">
        <v>9</v>
      </c>
      <c r="F126" s="11">
        <f>IF(E126=" ",0,MAXA(VLOOKUP(E126,E$23:F$49,2),0))</f>
        <v>1243</v>
      </c>
      <c r="G126" s="12">
        <f>IF(F126=0,0,MAXA(VLOOKUP(F126,F$23:G$49,2),0))</f>
        <v>47.999999999999972</v>
      </c>
      <c r="H126" s="3" t="s">
        <v>20</v>
      </c>
      <c r="I126" s="11">
        <f>IF(H126=" ",0,MAXA(VLOOKUP(H126,H$23:I$49,2),0))</f>
        <v>3124</v>
      </c>
      <c r="J126" s="13">
        <f>IF(I126=0,0,MAXA(VLOOKUP(I126,I$23:J$49,2),0))</f>
        <v>50</v>
      </c>
      <c r="K126" s="5" t="s">
        <v>11</v>
      </c>
      <c r="L126" s="11">
        <f>IF(K126=" ",0,MAXA(VLOOKUP(K126,K$23:L$49,2),0))</f>
        <v>1342</v>
      </c>
      <c r="M126" s="14">
        <f>IF(L126=0,0,MAXA(VLOOKUP(L126,L$23:M$49,2),0))</f>
        <v>50</v>
      </c>
      <c r="N126" s="7" t="s">
        <v>24</v>
      </c>
      <c r="O126" s="11">
        <f>IF(N126=" ",0,MAXA(VLOOKUP(N126,N$23:O$49,2),0))</f>
        <v>3412</v>
      </c>
      <c r="P126" s="15">
        <f>IF(O126=0,0,MAXA(VLOOKUP(O126,O$23:P$49,2),0))</f>
        <v>45</v>
      </c>
      <c r="Q126" s="9" t="s">
        <v>12</v>
      </c>
      <c r="R126" s="11">
        <f>IF(Q126=" ",0,MAXA(VLOOKUP(Q126,Q$23:R$49,2),0))</f>
        <v>1423</v>
      </c>
      <c r="S126" s="16">
        <f>IF(R126=0,0,MAXA(VLOOKUP(R126,R$23:S$49,2),0))</f>
        <v>24</v>
      </c>
      <c r="T126" s="5" t="s">
        <v>14</v>
      </c>
      <c r="U126" s="11">
        <f>IF(T126=" ",0,MAXA(VLOOKUP(T126,T$23:U$49,2),0))</f>
        <v>2134</v>
      </c>
      <c r="V126" s="14">
        <f>IF(U126=0,0,MAXA(VLOOKUP(U126,U$23:V$49,2),0))</f>
        <v>35.999999999999986</v>
      </c>
      <c r="W126" s="25">
        <v>37</v>
      </c>
      <c r="X126" s="26">
        <v>34</v>
      </c>
      <c r="Y126" s="27">
        <v>20</v>
      </c>
      <c r="Z126" s="27">
        <v>20</v>
      </c>
      <c r="AA126" s="75">
        <f>SUM(Y126,Z126,)</f>
        <v>40</v>
      </c>
      <c r="AB126">
        <f>SUM(G126,J126,M126,Z126)</f>
        <v>167.99999999999997</v>
      </c>
      <c r="AC126">
        <f>SUM(P126, S126, V126, Y126)</f>
        <v>124.99999999999999</v>
      </c>
      <c r="AD126">
        <f>SUM(W126, X126, AB126, AC126)</f>
        <v>363.99999999999994</v>
      </c>
      <c r="AE126" s="85"/>
      <c r="AF126" s="85"/>
    </row>
    <row r="127" spans="1:33" x14ac:dyDescent="0.25">
      <c r="A127" s="84">
        <v>124</v>
      </c>
      <c r="B127" t="s">
        <v>148</v>
      </c>
      <c r="C127" t="s">
        <v>149</v>
      </c>
      <c r="D127" t="s">
        <v>143</v>
      </c>
      <c r="E127" s="17" t="s">
        <v>18</v>
      </c>
      <c r="F127" s="11">
        <f>IF(E127=" ",0,MAXA(VLOOKUP(E127,E$23:F$49,2),0))</f>
        <v>2413</v>
      </c>
      <c r="G127" s="12">
        <f>IF(F127=0,0,MAXA(VLOOKUP(F127,F$23:G$49,2),0))</f>
        <v>31.999999999999943</v>
      </c>
      <c r="H127" s="3" t="s">
        <v>20</v>
      </c>
      <c r="I127" s="11">
        <f>IF(H127=" ",0,MAXA(VLOOKUP(H127,H$23:I$49,2),0))</f>
        <v>3124</v>
      </c>
      <c r="J127" s="13">
        <f>IF(I127=0,0,MAXA(VLOOKUP(I127,I$23:J$49,2),0))</f>
        <v>50</v>
      </c>
      <c r="K127" s="5" t="s">
        <v>11</v>
      </c>
      <c r="L127" s="11">
        <f>IF(K127=" ",0,MAXA(VLOOKUP(K127,K$23:L$49,2),0))</f>
        <v>1342</v>
      </c>
      <c r="M127" s="14">
        <f>IF(L127=0,0,MAXA(VLOOKUP(L127,L$23:M$49,2),0))</f>
        <v>50</v>
      </c>
      <c r="N127" s="7" t="s">
        <v>26</v>
      </c>
      <c r="O127" s="11">
        <f>IF(N127=" ",0,MAXA(VLOOKUP(N127,N$23:O$49,2),0))</f>
        <v>4123</v>
      </c>
      <c r="P127" s="15">
        <f>IF(O127=0,0,MAXA(VLOOKUP(O127,O$23:P$49,2),0))</f>
        <v>19</v>
      </c>
      <c r="Q127" s="9" t="s">
        <v>10</v>
      </c>
      <c r="R127" s="11">
        <f>IF(Q127=" ",0,MAXA(VLOOKUP(Q127,Q$23:R$49,2),0))</f>
        <v>1324</v>
      </c>
      <c r="S127" s="16">
        <f>IF(R127=0,0,MAXA(VLOOKUP(R127,R$23:S$49,2),0))</f>
        <v>46</v>
      </c>
      <c r="T127" s="5" t="s">
        <v>22</v>
      </c>
      <c r="U127" s="11">
        <f>IF(T127=" ",0,MAXA(VLOOKUP(T127,T$23:U$49,2),0))</f>
        <v>3214</v>
      </c>
      <c r="V127" s="14">
        <f>IF(U127=0,0,MAXA(VLOOKUP(U127,U$23:V$49,2),0))</f>
        <v>46.999999999999993</v>
      </c>
      <c r="W127" s="25">
        <v>26</v>
      </c>
      <c r="X127" s="26">
        <v>60</v>
      </c>
      <c r="Y127" s="27">
        <v>30</v>
      </c>
      <c r="Z127" s="27">
        <v>20</v>
      </c>
      <c r="AA127" s="75">
        <f>SUM(Y127,Z127,)</f>
        <v>50</v>
      </c>
      <c r="AB127">
        <f>SUM(G127,J127,M127,Z127)</f>
        <v>151.99999999999994</v>
      </c>
      <c r="AC127">
        <f>SUM(P127, S127, V127, Y127)</f>
        <v>142</v>
      </c>
      <c r="AD127">
        <f>SUM(W127, X127, AB127, AC127)</f>
        <v>379.99999999999994</v>
      </c>
      <c r="AE127" s="85"/>
      <c r="AF127" s="85"/>
    </row>
    <row r="128" spans="1:33" x14ac:dyDescent="0.25">
      <c r="B128" t="s">
        <v>69</v>
      </c>
      <c r="C128" t="s">
        <v>60</v>
      </c>
      <c r="G128" s="12">
        <f>SUM(G124:G127)</f>
        <v>151.99999999999983</v>
      </c>
      <c r="J128" s="12">
        <f>SUM(J124:J127)</f>
        <v>200</v>
      </c>
      <c r="M128" s="12">
        <f>SUM(M124:M127)</f>
        <v>200</v>
      </c>
      <c r="P128" s="12">
        <f>SUM(P124:P127)</f>
        <v>153</v>
      </c>
      <c r="S128" s="12">
        <f>SUM(S124:S127)</f>
        <v>156</v>
      </c>
      <c r="V128" s="12">
        <f>SUM(V124:V127)</f>
        <v>159.99999999999994</v>
      </c>
      <c r="W128" s="72"/>
      <c r="X128" s="73"/>
      <c r="Y128" s="74"/>
      <c r="Z128" s="74"/>
      <c r="AA128" s="75"/>
      <c r="AB128" s="76"/>
      <c r="AC128" s="32"/>
      <c r="AE128" s="85">
        <v>1140</v>
      </c>
      <c r="AF128" s="85"/>
    </row>
    <row r="129" spans="1:33" x14ac:dyDescent="0.25">
      <c r="G129" s="12"/>
      <c r="J129" s="12"/>
      <c r="M129" s="12"/>
      <c r="P129" s="12"/>
      <c r="S129" s="12"/>
      <c r="V129" s="12"/>
      <c r="W129" s="72"/>
      <c r="X129" s="73"/>
      <c r="Y129" s="74"/>
      <c r="Z129" s="74"/>
      <c r="AA129" s="75"/>
      <c r="AB129" s="76"/>
      <c r="AC129" s="32"/>
      <c r="AE129" s="85"/>
      <c r="AF129" s="85"/>
    </row>
    <row r="130" spans="1:33" x14ac:dyDescent="0.25">
      <c r="A130" s="84">
        <v>131</v>
      </c>
      <c r="B130" t="s">
        <v>150</v>
      </c>
      <c r="C130" t="s">
        <v>151</v>
      </c>
      <c r="D130" t="s">
        <v>152</v>
      </c>
      <c r="E130" s="17" t="s">
        <v>10</v>
      </c>
      <c r="F130" s="11">
        <f>IF(E130=" ",0,MAXA(VLOOKUP(E130,E$23:F$49,2),0))</f>
        <v>1324</v>
      </c>
      <c r="G130" s="12">
        <f>IF(F130=0,0,MAXA(VLOOKUP(F130,F$23:G$49,2),0))</f>
        <v>46</v>
      </c>
      <c r="H130" s="3" t="s">
        <v>21</v>
      </c>
      <c r="I130" s="11">
        <f>IF(H130=" ",0,MAXA(VLOOKUP(H130,H$23:I$49,2),0))</f>
        <v>3142</v>
      </c>
      <c r="J130" s="13">
        <f>IF(I130=0,0,MAXA(VLOOKUP(I130,I$23:J$49,2),0))</f>
        <v>45</v>
      </c>
      <c r="K130" s="5" t="s">
        <v>11</v>
      </c>
      <c r="L130" s="11">
        <f>IF(K130=" ",0,MAXA(VLOOKUP(K130,K$23:L$49,2),0))</f>
        <v>1342</v>
      </c>
      <c r="M130" s="14">
        <f>IF(L130=0,0,MAXA(VLOOKUP(L130,L$23:M$49,2),0))</f>
        <v>50</v>
      </c>
      <c r="N130" s="7" t="s">
        <v>21</v>
      </c>
      <c r="O130" s="11">
        <f>IF(N130=" ",0,MAXA(VLOOKUP(N130,N$23:O$49,2),0))</f>
        <v>3142</v>
      </c>
      <c r="P130" s="15">
        <f>IF(O130=0,0,MAXA(VLOOKUP(O130,O$23:P$49,2),0))</f>
        <v>37</v>
      </c>
      <c r="Q130" s="9" t="s">
        <v>20</v>
      </c>
      <c r="R130" s="11">
        <f>IF(Q130=" ",0,MAXA(VLOOKUP(Q130,Q$23:R$49,2),0))</f>
        <v>3124</v>
      </c>
      <c r="S130" s="16">
        <f>IF(R130=0,0,MAXA(VLOOKUP(R130,R$23:S$49,2),0))</f>
        <v>50</v>
      </c>
      <c r="T130" s="5" t="s">
        <v>23</v>
      </c>
      <c r="U130" s="11">
        <f>IF(T130=" ",0,MAXA(VLOOKUP(T130,T$23:U$49,2),0))</f>
        <v>3241</v>
      </c>
      <c r="V130" s="14">
        <f>IF(U130=0,0,MAXA(VLOOKUP(U130,U$23:V$49,2),0))</f>
        <v>50</v>
      </c>
      <c r="W130" s="25">
        <v>38</v>
      </c>
      <c r="X130" s="26">
        <v>42</v>
      </c>
      <c r="Y130" s="27">
        <v>30</v>
      </c>
      <c r="Z130" s="27">
        <v>10</v>
      </c>
      <c r="AA130" s="75">
        <f>SUM(Y130,Z130,)</f>
        <v>40</v>
      </c>
      <c r="AB130">
        <f>SUM(G130,J130,M130,Z130)</f>
        <v>151</v>
      </c>
      <c r="AC130">
        <f>SUM(P130, S130, V130, Y130)</f>
        <v>167</v>
      </c>
      <c r="AD130">
        <f>SUM(W130, X130, AB130, AC130)</f>
        <v>398</v>
      </c>
      <c r="AE130" s="85"/>
      <c r="AF130" s="85"/>
    </row>
    <row r="131" spans="1:33" x14ac:dyDescent="0.25">
      <c r="A131" s="84">
        <v>132</v>
      </c>
      <c r="B131" t="s">
        <v>153</v>
      </c>
      <c r="C131" t="s">
        <v>154</v>
      </c>
      <c r="D131" t="s">
        <v>152</v>
      </c>
      <c r="E131" s="17" t="s">
        <v>15</v>
      </c>
      <c r="F131" s="11">
        <f>IF(E131=" ",0,MAXA(VLOOKUP(E131,E$23:F$49,2),0))</f>
        <v>2143</v>
      </c>
      <c r="G131" s="12">
        <f>IF(F131=0,0,MAXA(VLOOKUP(F131,F$23:G$49,2),0))</f>
        <v>42.999999999999972</v>
      </c>
      <c r="H131" s="3" t="s">
        <v>10</v>
      </c>
      <c r="I131" s="11">
        <f>IF(H131=" ",0,MAXA(VLOOKUP(H131,H$23:I$49,2),0))</f>
        <v>1324</v>
      </c>
      <c r="J131" s="13">
        <f>IF(I131=0,0,MAXA(VLOOKUP(I131,I$23:J$49,2),0))</f>
        <v>47</v>
      </c>
      <c r="K131" s="5" t="s">
        <v>30</v>
      </c>
      <c r="L131" s="11">
        <f>IF(K131=" ",0,MAXA(VLOOKUP(K131,K$23:L$49,2),0))</f>
        <v>4321</v>
      </c>
      <c r="M131" s="14">
        <f>IF(L131=0,0,MAXA(VLOOKUP(L131,L$23:M$49,2),0))</f>
        <v>27</v>
      </c>
      <c r="N131" s="7" t="s">
        <v>24</v>
      </c>
      <c r="O131" s="11">
        <f>IF(N131=" ",0,MAXA(VLOOKUP(N131,N$23:O$49,2),0))</f>
        <v>3412</v>
      </c>
      <c r="P131" s="15">
        <f>IF(O131=0,0,MAXA(VLOOKUP(O131,O$23:P$49,2),0))</f>
        <v>45</v>
      </c>
      <c r="Q131" s="9" t="s">
        <v>14</v>
      </c>
      <c r="R131" s="11">
        <f>IF(Q131=" ",0,MAXA(VLOOKUP(Q131,Q$23:R$49,2),0))</f>
        <v>2134</v>
      </c>
      <c r="S131" s="16">
        <f>IF(R131=0,0,MAXA(VLOOKUP(R131,R$23:S$49,2),0))</f>
        <v>38</v>
      </c>
      <c r="T131" s="5" t="s">
        <v>17</v>
      </c>
      <c r="U131" s="11">
        <f>IF(T131=" ",0,MAXA(VLOOKUP(T131,T$23:U$49,2),0))</f>
        <v>2341</v>
      </c>
      <c r="V131" s="14">
        <f>IF(U131=0,0,MAXA(VLOOKUP(U131,U$23:V$49,2),0))</f>
        <v>48</v>
      </c>
      <c r="W131" s="25">
        <v>33</v>
      </c>
      <c r="X131" s="26">
        <v>41</v>
      </c>
      <c r="Y131" s="27">
        <v>25</v>
      </c>
      <c r="Z131" s="27">
        <v>35</v>
      </c>
      <c r="AA131" s="75">
        <f>SUM(Y131,Z131,)</f>
        <v>60</v>
      </c>
      <c r="AB131">
        <f>SUM(G131,J131,M131,Z131)</f>
        <v>151.99999999999997</v>
      </c>
      <c r="AC131">
        <f>SUM(P131, S131, V131, Y131)</f>
        <v>156</v>
      </c>
      <c r="AD131">
        <f>SUM(W131, X131, AB131, AC131)</f>
        <v>382</v>
      </c>
      <c r="AE131" s="85"/>
      <c r="AF131" s="85"/>
    </row>
    <row r="132" spans="1:33" x14ac:dyDescent="0.25">
      <c r="A132" s="84">
        <v>133</v>
      </c>
      <c r="B132" t="s">
        <v>155</v>
      </c>
      <c r="C132" t="s">
        <v>156</v>
      </c>
      <c r="D132" t="s">
        <v>152</v>
      </c>
      <c r="E132" s="17" t="s">
        <v>18</v>
      </c>
      <c r="F132" s="11">
        <f>IF(E132=" ",0,MAXA(VLOOKUP(E132,E$23:F$49,2),0))</f>
        <v>2413</v>
      </c>
      <c r="G132" s="12">
        <f>IF(F132=0,0,MAXA(VLOOKUP(F132,F$23:G$49,2),0))</f>
        <v>31.999999999999943</v>
      </c>
      <c r="H132" s="3" t="s">
        <v>20</v>
      </c>
      <c r="I132" s="11">
        <f>IF(H132=" ",0,MAXA(VLOOKUP(H132,H$23:I$49,2),0))</f>
        <v>3124</v>
      </c>
      <c r="J132" s="13">
        <f>IF(I132=0,0,MAXA(VLOOKUP(I132,I$23:J$49,2),0))</f>
        <v>50</v>
      </c>
      <c r="K132" s="5" t="s">
        <v>19</v>
      </c>
      <c r="L132" s="11">
        <f>IF(K132=" ",0,MAXA(VLOOKUP(K132,K$23:L$49,2),0))</f>
        <v>2431</v>
      </c>
      <c r="M132" s="14">
        <f>IF(L132=0,0,MAXA(VLOOKUP(L132,L$23:M$49,2),0))</f>
        <v>15</v>
      </c>
      <c r="N132" s="7" t="s">
        <v>25</v>
      </c>
      <c r="O132" s="11">
        <f>IF(N132=" ",0,MAXA(VLOOKUP(N132,N$23:O$49,2),0))</f>
        <v>3421</v>
      </c>
      <c r="P132" s="15">
        <f>IF(O132=0,0,MAXA(VLOOKUP(O132,O$23:P$49,2),0))</f>
        <v>50</v>
      </c>
      <c r="Q132" s="9" t="s">
        <v>22</v>
      </c>
      <c r="R132" s="11">
        <f>IF(Q132=" ",0,MAXA(VLOOKUP(Q132,Q$23:R$49,2),0))</f>
        <v>3214</v>
      </c>
      <c r="S132" s="16">
        <f>IF(R132=0,0,MAXA(VLOOKUP(R132,R$23:S$49,2),0))</f>
        <v>48</v>
      </c>
      <c r="T132" s="5" t="s">
        <v>25</v>
      </c>
      <c r="U132" s="11">
        <f>IF(T132=" ",0,MAXA(VLOOKUP(T132,T$23:U$49,2),0))</f>
        <v>3421</v>
      </c>
      <c r="V132" s="14">
        <f>IF(U132=0,0,MAXA(VLOOKUP(U132,U$23:V$49,2),0))</f>
        <v>46</v>
      </c>
      <c r="W132" s="25">
        <v>34</v>
      </c>
      <c r="X132" s="26">
        <v>26</v>
      </c>
      <c r="Y132" s="27">
        <v>5</v>
      </c>
      <c r="Z132" s="27">
        <v>15</v>
      </c>
      <c r="AA132" s="75">
        <f>SUM(Y132,Z132,)</f>
        <v>20</v>
      </c>
      <c r="AB132">
        <f>SUM(G132,J132,M132,Z132)</f>
        <v>111.99999999999994</v>
      </c>
      <c r="AC132">
        <f>SUM(P132, S132, V132, Y132)</f>
        <v>149</v>
      </c>
      <c r="AD132">
        <f>SUM(W132, X132, AB132, AC132)</f>
        <v>320.99999999999994</v>
      </c>
      <c r="AE132" s="85"/>
      <c r="AF132" s="85"/>
    </row>
    <row r="133" spans="1:33" x14ac:dyDescent="0.25">
      <c r="A133" s="84">
        <v>134</v>
      </c>
      <c r="B133" t="s">
        <v>157</v>
      </c>
      <c r="C133" t="s">
        <v>158</v>
      </c>
      <c r="D133" t="s">
        <v>152</v>
      </c>
      <c r="E133" s="17" t="s">
        <v>16</v>
      </c>
      <c r="F133" s="11">
        <f>IF(E133=" ",0,MAXA(VLOOKUP(E133,E$23:F$49,2),0))</f>
        <v>2314</v>
      </c>
      <c r="G133" s="12">
        <f>IF(F133=0,0,MAXA(VLOOKUP(F133,F$23:G$49,2),0))</f>
        <v>36</v>
      </c>
      <c r="H133" s="3" t="s">
        <v>22</v>
      </c>
      <c r="I133" s="11">
        <f>IF(H133=" ",0,MAXA(VLOOKUP(H133,H$23:I$49,2),0))</f>
        <v>3214</v>
      </c>
      <c r="J133" s="13">
        <f>IF(I133=0,0,MAXA(VLOOKUP(I133,I$23:J$49,2),0))</f>
        <v>46</v>
      </c>
      <c r="K133" s="5" t="s">
        <v>29</v>
      </c>
      <c r="L133" s="11">
        <f>IF(K133=" ",0,MAXA(VLOOKUP(K133,K$23:L$49,2),0))</f>
        <v>4312</v>
      </c>
      <c r="M133" s="14">
        <f>IF(L133=0,0,MAXA(VLOOKUP(L133,L$23:M$49,2),0))</f>
        <v>38</v>
      </c>
      <c r="N133" s="7" t="s">
        <v>25</v>
      </c>
      <c r="O133" s="11">
        <f>IF(N133=" ",0,MAXA(VLOOKUP(N133,N$23:O$49,2),0))</f>
        <v>3421</v>
      </c>
      <c r="P133" s="15">
        <f>IF(O133=0,0,MAXA(VLOOKUP(O133,O$23:P$49,2),0))</f>
        <v>50</v>
      </c>
      <c r="Q133" s="9" t="s">
        <v>22</v>
      </c>
      <c r="R133" s="11">
        <f>IF(Q133=" ",0,MAXA(VLOOKUP(Q133,Q$23:R$49,2),0))</f>
        <v>3214</v>
      </c>
      <c r="S133" s="16">
        <f>IF(R133=0,0,MAXA(VLOOKUP(R133,R$23:S$49,2),0))</f>
        <v>48</v>
      </c>
      <c r="T133" s="5" t="s">
        <v>8</v>
      </c>
      <c r="U133" s="11">
        <f>IF(T133=" ",0,MAXA(VLOOKUP(T133,T$23:U$49,2),0))</f>
        <v>1234</v>
      </c>
      <c r="V133" s="14">
        <f>IF(U133=0,0,MAXA(VLOOKUP(U133,U$23:V$49,2),0))</f>
        <v>28.999999999999979</v>
      </c>
      <c r="W133" s="25">
        <v>33</v>
      </c>
      <c r="X133" s="26">
        <v>103</v>
      </c>
      <c r="Y133" s="27">
        <v>20</v>
      </c>
      <c r="Z133" s="27">
        <v>20</v>
      </c>
      <c r="AA133" s="75">
        <f>SUM(Y133,Z133,)</f>
        <v>40</v>
      </c>
      <c r="AB133">
        <f>SUM(G133,J133,M133,Z133)</f>
        <v>140</v>
      </c>
      <c r="AC133">
        <f>SUM(P133, S133, V133, Y133)</f>
        <v>146.99999999999997</v>
      </c>
      <c r="AD133">
        <f>SUM(W133, X133, AB133, AC133)</f>
        <v>423</v>
      </c>
      <c r="AE133" s="85"/>
      <c r="AF133" s="85"/>
    </row>
    <row r="134" spans="1:33" x14ac:dyDescent="0.25">
      <c r="B134" t="s">
        <v>51</v>
      </c>
      <c r="C134" t="s">
        <v>60</v>
      </c>
      <c r="G134" s="12">
        <f>SUM(G130:G133)</f>
        <v>156.99999999999991</v>
      </c>
      <c r="J134" s="12">
        <f>SUM(J130:J133)</f>
        <v>188</v>
      </c>
      <c r="M134" s="12">
        <f>SUM(M130:M133)</f>
        <v>130</v>
      </c>
      <c r="P134" s="12">
        <f>SUM(P130:P133)</f>
        <v>182</v>
      </c>
      <c r="S134" s="12">
        <f>SUM(S130:S133)</f>
        <v>184</v>
      </c>
      <c r="V134" s="12">
        <f>SUM(V130:V133)</f>
        <v>172.99999999999997</v>
      </c>
      <c r="W134" s="72"/>
      <c r="X134" s="73"/>
      <c r="Y134" s="74"/>
      <c r="Z134" s="74"/>
      <c r="AA134" s="75"/>
      <c r="AB134" s="76"/>
      <c r="AC134" s="32"/>
      <c r="AE134" s="85">
        <v>1203</v>
      </c>
      <c r="AF134" s="85">
        <v>4</v>
      </c>
      <c r="AG134" t="s">
        <v>189</v>
      </c>
    </row>
    <row r="135" spans="1:33" x14ac:dyDescent="0.25">
      <c r="G135" s="12"/>
      <c r="J135" s="12"/>
      <c r="M135" s="12"/>
      <c r="P135" s="12"/>
      <c r="S135" s="12"/>
      <c r="V135" s="12"/>
      <c r="W135" s="72"/>
      <c r="X135" s="73"/>
      <c r="Y135" s="74"/>
      <c r="Z135" s="74"/>
      <c r="AA135" s="75"/>
      <c r="AB135" s="76"/>
      <c r="AC135" s="32"/>
      <c r="AE135" s="85"/>
      <c r="AF135" s="85"/>
    </row>
    <row r="136" spans="1:33" x14ac:dyDescent="0.25">
      <c r="G136" s="12"/>
      <c r="J136" s="12"/>
      <c r="M136" s="12"/>
      <c r="P136" s="12"/>
      <c r="S136" s="12"/>
      <c r="V136" s="12"/>
      <c r="W136" s="72"/>
      <c r="X136" s="73"/>
      <c r="Y136" s="74"/>
      <c r="Z136" s="74"/>
      <c r="AA136" s="75"/>
      <c r="AB136" s="76"/>
      <c r="AC136" s="32"/>
      <c r="AE136" s="85"/>
      <c r="AF136" s="85"/>
    </row>
    <row r="137" spans="1:33" x14ac:dyDescent="0.25">
      <c r="G137" s="12"/>
      <c r="J137" s="12"/>
      <c r="M137" s="12"/>
      <c r="P137" s="12"/>
      <c r="S137" s="12"/>
      <c r="V137" s="12"/>
      <c r="W137" s="72"/>
      <c r="X137" s="73"/>
      <c r="Y137" s="74"/>
      <c r="Z137" s="74"/>
      <c r="AA137" s="75"/>
      <c r="AB137" s="76"/>
      <c r="AC137" s="32"/>
      <c r="AE137" s="85"/>
      <c r="AF137" s="85"/>
    </row>
    <row r="138" spans="1:33" x14ac:dyDescent="0.25">
      <c r="A138" s="84">
        <v>141</v>
      </c>
      <c r="B138" t="s">
        <v>159</v>
      </c>
      <c r="C138" t="s">
        <v>147</v>
      </c>
      <c r="D138" s="84" t="s">
        <v>160</v>
      </c>
      <c r="E138" s="17" t="s">
        <v>18</v>
      </c>
      <c r="F138" s="11">
        <f>IF(E138=" ",0,MAXA(VLOOKUP(E138,E$23:F$49,2),0))</f>
        <v>2413</v>
      </c>
      <c r="G138" s="12">
        <f>IF(F138=0,0,MAXA(VLOOKUP(F138,F$23:G$49,2),0))</f>
        <v>31.999999999999943</v>
      </c>
      <c r="H138" s="3" t="s">
        <v>21</v>
      </c>
      <c r="I138" s="11">
        <f>IF(H138=" ",0,MAXA(VLOOKUP(H138,H$23:I$49,2),0))</f>
        <v>3142</v>
      </c>
      <c r="J138" s="13">
        <f>IF(I138=0,0,MAXA(VLOOKUP(I138,I$23:J$49,2),0))</f>
        <v>45</v>
      </c>
      <c r="K138" s="5" t="s">
        <v>29</v>
      </c>
      <c r="L138" s="11">
        <f>IF(K138=" ",0,MAXA(VLOOKUP(K138,K$23:L$49,2),0))</f>
        <v>4312</v>
      </c>
      <c r="M138" s="14">
        <f>IF(L138=0,0,MAXA(VLOOKUP(L138,L$23:M$49,2),0))</f>
        <v>38</v>
      </c>
      <c r="N138" s="7" t="s">
        <v>20</v>
      </c>
      <c r="O138" s="11">
        <f>IF(N138=" ",0,MAXA(VLOOKUP(N138,N$23:O$49,2),0))</f>
        <v>3124</v>
      </c>
      <c r="P138" s="15">
        <f>IF(O138=0,0,MAXA(VLOOKUP(O138,O$23:P$49,2),0))</f>
        <v>34</v>
      </c>
      <c r="Q138" s="9" t="s">
        <v>14</v>
      </c>
      <c r="R138" s="11">
        <f>IF(Q138=" ",0,MAXA(VLOOKUP(Q138,Q$23:R$49,2),0))</f>
        <v>2134</v>
      </c>
      <c r="S138" s="16">
        <f>IF(R138=0,0,MAXA(VLOOKUP(R138,R$23:S$49,2),0))</f>
        <v>38</v>
      </c>
      <c r="T138" s="5" t="s">
        <v>25</v>
      </c>
      <c r="U138" s="11">
        <f>IF(T138=" ",0,MAXA(VLOOKUP(T138,T$23:U$49,2),0))</f>
        <v>3421</v>
      </c>
      <c r="V138" s="14">
        <f>IF(U138=0,0,MAXA(VLOOKUP(U138,U$23:V$49,2),0))</f>
        <v>46</v>
      </c>
      <c r="W138" s="72">
        <v>33</v>
      </c>
      <c r="X138" s="73">
        <v>19</v>
      </c>
      <c r="Y138" s="74">
        <v>0</v>
      </c>
      <c r="Z138" s="74">
        <v>0</v>
      </c>
      <c r="AA138" s="75">
        <f>SUM(Y138,Z138,)</f>
        <v>0</v>
      </c>
      <c r="AB138">
        <f>SUM(G138,J138,M138,Z138)</f>
        <v>114.99999999999994</v>
      </c>
      <c r="AC138">
        <f>SUM(P138, S138, V138, Y138)</f>
        <v>118</v>
      </c>
      <c r="AD138">
        <f>SUM(W138, X138, AB138, AC138)</f>
        <v>284.99999999999994</v>
      </c>
      <c r="AE138" s="85"/>
      <c r="AF138" s="85"/>
    </row>
    <row r="139" spans="1:33" x14ac:dyDescent="0.25">
      <c r="G139" s="12"/>
      <c r="J139" s="12"/>
      <c r="M139" s="12"/>
      <c r="P139" s="12"/>
      <c r="S139" s="12"/>
      <c r="V139" s="12"/>
      <c r="W139" s="72"/>
      <c r="X139" s="73"/>
      <c r="Y139" s="74"/>
      <c r="Z139" s="74"/>
      <c r="AA139" s="75"/>
      <c r="AB139" s="76"/>
      <c r="AC139" s="32"/>
      <c r="AE139" s="85"/>
      <c r="AF139" s="85"/>
    </row>
    <row r="140" spans="1:33" x14ac:dyDescent="0.25">
      <c r="A140">
        <v>151</v>
      </c>
      <c r="B140" t="s">
        <v>161</v>
      </c>
      <c r="C140" t="s">
        <v>162</v>
      </c>
      <c r="D140" s="84" t="s">
        <v>163</v>
      </c>
      <c r="E140" s="17" t="s">
        <v>13</v>
      </c>
      <c r="F140" s="11">
        <f>IF(E140=" ",0,MAXA(VLOOKUP(E140,E$23:F$49,2),0))</f>
        <v>1432</v>
      </c>
      <c r="G140" s="12">
        <f>IF(F140=0,0,MAXA(VLOOKUP(F140,F$23:G$49,2),0))</f>
        <v>37.999999999999943</v>
      </c>
      <c r="H140" s="3" t="s">
        <v>10</v>
      </c>
      <c r="I140" s="11">
        <f>IF(H140=" ",0,MAXA(VLOOKUP(H140,H$23:I$49,2),0))</f>
        <v>1324</v>
      </c>
      <c r="J140" s="13">
        <f>IF(I140=0,0,MAXA(VLOOKUP(I140,I$23:J$49,2),0))</f>
        <v>47</v>
      </c>
      <c r="K140" s="5" t="s">
        <v>11</v>
      </c>
      <c r="L140" s="11">
        <f>IF(K140=" ",0,MAXA(VLOOKUP(K140,K$23:L$49,2),0))</f>
        <v>1342</v>
      </c>
      <c r="M140" s="14">
        <f>IF(L140=0,0,MAXA(VLOOKUP(L140,L$23:M$49,2),0))</f>
        <v>50</v>
      </c>
      <c r="N140" s="7" t="s">
        <v>25</v>
      </c>
      <c r="O140" s="11">
        <f>IF(N140=" ",0,MAXA(VLOOKUP(N140,N$23:O$49,2),0))</f>
        <v>3421</v>
      </c>
      <c r="P140" s="15">
        <f>IF(O140=0,0,MAXA(VLOOKUP(O140,O$23:P$49,2),0))</f>
        <v>50</v>
      </c>
      <c r="Q140" s="9" t="s">
        <v>20</v>
      </c>
      <c r="R140" s="11">
        <f>IF(Q140=" ",0,MAXA(VLOOKUP(Q140,Q$23:R$49,2),0))</f>
        <v>3124</v>
      </c>
      <c r="S140" s="16">
        <f>IF(R140=0,0,MAXA(VLOOKUP(R140,R$23:S$49,2),0))</f>
        <v>50</v>
      </c>
      <c r="T140" s="5" t="s">
        <v>23</v>
      </c>
      <c r="U140" s="11">
        <f>IF(T140=" ",0,MAXA(VLOOKUP(T140,T$23:U$49,2),0))</f>
        <v>3241</v>
      </c>
      <c r="V140" s="14">
        <f>IF(U140=0,0,MAXA(VLOOKUP(U140,U$23:V$49,2),0))</f>
        <v>50</v>
      </c>
      <c r="W140" s="25">
        <v>34</v>
      </c>
      <c r="X140" s="26">
        <v>43</v>
      </c>
      <c r="Y140" s="27">
        <v>30</v>
      </c>
      <c r="Z140" s="27">
        <v>20</v>
      </c>
      <c r="AA140" s="75">
        <f>SUM(Y140,Z140,)</f>
        <v>50</v>
      </c>
      <c r="AB140">
        <f>SUM(G140,J140,M140,Z140)</f>
        <v>154.99999999999994</v>
      </c>
      <c r="AC140">
        <f>SUM(P140, S140, V140, Y140)</f>
        <v>180</v>
      </c>
      <c r="AD140">
        <f>SUM(W140, X140, AB140, AC140)</f>
        <v>411.99999999999994</v>
      </c>
      <c r="AE140" s="85"/>
      <c r="AF140" s="85"/>
    </row>
    <row r="141" spans="1:33" x14ac:dyDescent="0.25">
      <c r="B141" t="s">
        <v>69</v>
      </c>
      <c r="C141" t="s">
        <v>60</v>
      </c>
      <c r="G141" s="12">
        <f>SUM(G140:G140)</f>
        <v>37.999999999999943</v>
      </c>
      <c r="J141" s="12">
        <f>SUM(J140:J140)</f>
        <v>47</v>
      </c>
      <c r="M141" s="12">
        <f>SUM(M140:M140)</f>
        <v>50</v>
      </c>
      <c r="P141" s="12">
        <f>SUM(P140:P140)</f>
        <v>50</v>
      </c>
      <c r="S141" s="12">
        <f>SUM(S140:S140)</f>
        <v>50</v>
      </c>
      <c r="V141" s="12">
        <f>SUM(V140:V140)</f>
        <v>50</v>
      </c>
      <c r="W141" s="72"/>
      <c r="X141" s="73"/>
      <c r="Y141" s="74"/>
      <c r="Z141" s="74"/>
      <c r="AA141" s="75"/>
      <c r="AB141" s="76"/>
      <c r="AC141" s="32"/>
      <c r="AE141" s="85"/>
      <c r="AF141" s="85"/>
    </row>
    <row r="142" spans="1:33" x14ac:dyDescent="0.25">
      <c r="G142" s="12"/>
      <c r="J142" s="12"/>
      <c r="M142" s="12"/>
      <c r="P142" s="12"/>
      <c r="S142" s="12"/>
      <c r="V142" s="12"/>
      <c r="W142" s="72"/>
      <c r="X142" s="73"/>
      <c r="Y142" s="74"/>
      <c r="Z142" s="74"/>
      <c r="AA142" s="75"/>
      <c r="AB142" s="76"/>
      <c r="AC142" s="32"/>
      <c r="AE142" s="85"/>
      <c r="AF142" s="85"/>
    </row>
    <row r="143" spans="1:33" x14ac:dyDescent="0.25">
      <c r="G143" s="12"/>
      <c r="J143" s="12"/>
      <c r="M143" s="12"/>
      <c r="P143" s="12"/>
      <c r="S143" s="12"/>
      <c r="V143" s="12"/>
      <c r="W143" s="72"/>
      <c r="X143" s="73"/>
      <c r="Y143" s="74"/>
      <c r="Z143" s="74"/>
      <c r="AA143" s="75"/>
      <c r="AB143" s="76"/>
      <c r="AC143" s="32"/>
      <c r="AE143" s="85"/>
      <c r="AF143" s="85"/>
    </row>
    <row r="144" spans="1:33" x14ac:dyDescent="0.25">
      <c r="A144">
        <v>171</v>
      </c>
      <c r="B144" t="s">
        <v>164</v>
      </c>
      <c r="C144" t="s">
        <v>165</v>
      </c>
      <c r="D144" s="84" t="s">
        <v>166</v>
      </c>
      <c r="E144" s="17" t="s">
        <v>10</v>
      </c>
      <c r="F144" s="11">
        <f>IF(E144=" ",0,MAXA(VLOOKUP(E144,E$23:F$49,2),0))</f>
        <v>1324</v>
      </c>
      <c r="G144" s="12">
        <f>IF(F144=0,0,MAXA(VLOOKUP(F144,F$23:G$49,2),0))</f>
        <v>46</v>
      </c>
      <c r="H144" s="3" t="s">
        <v>20</v>
      </c>
      <c r="I144" s="11">
        <f>IF(H144=" ",0,MAXA(VLOOKUP(H144,H$23:I$49,2),0))</f>
        <v>3124</v>
      </c>
      <c r="J144" s="13">
        <f>IF(I144=0,0,MAXA(VLOOKUP(I144,I$23:J$49,2),0))</f>
        <v>50</v>
      </c>
      <c r="K144" s="5" t="s">
        <v>11</v>
      </c>
      <c r="L144" s="11">
        <f>IF(K144=" ",0,MAXA(VLOOKUP(K144,K$23:L$49,2),0))</f>
        <v>1342</v>
      </c>
      <c r="M144" s="14">
        <f>IF(L144=0,0,MAXA(VLOOKUP(L144,L$23:M$49,2),0))</f>
        <v>50</v>
      </c>
      <c r="N144" s="7" t="s">
        <v>25</v>
      </c>
      <c r="O144" s="11">
        <f>IF(N144=" ",0,MAXA(VLOOKUP(N144,N$23:O$49,2),0))</f>
        <v>3421</v>
      </c>
      <c r="P144" s="15">
        <f>IF(O144=0,0,MAXA(VLOOKUP(O144,O$23:P$49,2),0))</f>
        <v>50</v>
      </c>
      <c r="Q144" s="9" t="s">
        <v>22</v>
      </c>
      <c r="R144" s="11">
        <f>IF(Q144=" ",0,MAXA(VLOOKUP(Q144,Q$23:R$49,2),0))</f>
        <v>3214</v>
      </c>
      <c r="S144" s="16">
        <f>IF(R144=0,0,MAXA(VLOOKUP(R144,R$23:S$49,2),0))</f>
        <v>48</v>
      </c>
      <c r="T144" s="5" t="s">
        <v>8</v>
      </c>
      <c r="U144" s="11">
        <f>IF(T144=" ",0,MAXA(VLOOKUP(T144,T$23:U$49,2),0))</f>
        <v>1234</v>
      </c>
      <c r="V144" s="14">
        <f>IF(U144=0,0,MAXA(VLOOKUP(U144,U$23:V$49,2),0))</f>
        <v>28.999999999999979</v>
      </c>
      <c r="W144" s="25">
        <v>37</v>
      </c>
      <c r="X144" s="26">
        <v>65</v>
      </c>
      <c r="Y144" s="27">
        <v>20</v>
      </c>
      <c r="Z144" s="27">
        <v>35</v>
      </c>
      <c r="AA144" s="75">
        <f>SUM(Y144,Z144,)</f>
        <v>55</v>
      </c>
      <c r="AB144">
        <f>SUM(G144,J144,M144,Z144)</f>
        <v>181</v>
      </c>
      <c r="AC144">
        <f>SUM(P144, S144, V144, Y144)</f>
        <v>146.99999999999997</v>
      </c>
      <c r="AD144">
        <f>SUM(W144, X144, AB144, AC144)</f>
        <v>430</v>
      </c>
      <c r="AE144" s="85"/>
      <c r="AF144" s="85"/>
    </row>
    <row r="145" spans="1:33" x14ac:dyDescent="0.25">
      <c r="A145">
        <v>173</v>
      </c>
      <c r="B145" t="s">
        <v>167</v>
      </c>
      <c r="C145" t="s">
        <v>168</v>
      </c>
      <c r="D145" s="84" t="s">
        <v>166</v>
      </c>
      <c r="E145" s="17" t="s">
        <v>11</v>
      </c>
      <c r="F145" s="11">
        <f>IF(E145=" ",0,MAXA(VLOOKUP(E145,E$23:F$49,2),0))</f>
        <v>1342</v>
      </c>
      <c r="G145" s="12">
        <f>IF(F145=0,0,MAXA(VLOOKUP(F145,F$23:G$49,2),0))</f>
        <v>39.999999999999972</v>
      </c>
      <c r="H145" s="3" t="s">
        <v>8</v>
      </c>
      <c r="I145" s="11">
        <f>IF(H145=" ",0,MAXA(VLOOKUP(H145,H$23:I$49,2),0))</f>
        <v>1234</v>
      </c>
      <c r="J145" s="13">
        <f>IF(I145=0,0,MAXA(VLOOKUP(I145,I$23:J$49,2),0))</f>
        <v>40</v>
      </c>
      <c r="K145" s="5" t="s">
        <v>11</v>
      </c>
      <c r="L145" s="11">
        <f>IF(K145=" ",0,MAXA(VLOOKUP(K145,K$23:L$49,2),0))</f>
        <v>1342</v>
      </c>
      <c r="M145" s="14">
        <f>IF(L145=0,0,MAXA(VLOOKUP(L145,L$23:M$49,2),0))</f>
        <v>50</v>
      </c>
      <c r="N145" s="7" t="s">
        <v>25</v>
      </c>
      <c r="O145" s="11">
        <f>IF(N145=" ",0,MAXA(VLOOKUP(N145,N$23:O$49,2),0))</f>
        <v>3421</v>
      </c>
      <c r="P145" s="15">
        <f>IF(O145=0,0,MAXA(VLOOKUP(O145,O$23:P$49,2),0))</f>
        <v>50</v>
      </c>
      <c r="Q145" s="9" t="s">
        <v>14</v>
      </c>
      <c r="R145" s="11">
        <f>IF(Q145=" ",0,MAXA(VLOOKUP(Q145,Q$23:R$49,2),0))</f>
        <v>2134</v>
      </c>
      <c r="S145" s="16">
        <f>IF(R145=0,0,MAXA(VLOOKUP(R145,R$23:S$49,2),0))</f>
        <v>38</v>
      </c>
      <c r="T145" s="5" t="s">
        <v>17</v>
      </c>
      <c r="U145" s="11">
        <f>IF(T145=" ",0,MAXA(VLOOKUP(T145,T$23:U$49,2),0))</f>
        <v>2341</v>
      </c>
      <c r="V145" s="14">
        <f>IF(U145=0,0,MAXA(VLOOKUP(U145,U$23:V$49,2),0))</f>
        <v>48</v>
      </c>
      <c r="W145" s="25">
        <v>46</v>
      </c>
      <c r="X145" s="26">
        <v>42</v>
      </c>
      <c r="Y145" s="27">
        <v>35</v>
      </c>
      <c r="Z145" s="27">
        <v>15</v>
      </c>
      <c r="AA145" s="75">
        <f>SUM(Y145,Z145,)</f>
        <v>50</v>
      </c>
      <c r="AB145">
        <f>SUM(G145,J145,M145,Z145)</f>
        <v>144.99999999999997</v>
      </c>
      <c r="AC145">
        <f>SUM(P145, S145, V145, Y145)</f>
        <v>171</v>
      </c>
      <c r="AD145">
        <f>SUM(W145, X145, AB145, AC145)</f>
        <v>404</v>
      </c>
      <c r="AE145" s="85"/>
      <c r="AF145" s="85"/>
    </row>
    <row r="146" spans="1:33" x14ac:dyDescent="0.25">
      <c r="A146">
        <v>182</v>
      </c>
      <c r="B146" t="s">
        <v>169</v>
      </c>
      <c r="C146" t="s">
        <v>170</v>
      </c>
      <c r="D146" s="84" t="s">
        <v>166</v>
      </c>
      <c r="E146" s="17" t="s">
        <v>10</v>
      </c>
      <c r="F146" s="11">
        <f>IF(E146=" ",0,MAXA(VLOOKUP(E146,E$23:F$49,2),0))</f>
        <v>1324</v>
      </c>
      <c r="G146" s="12">
        <f>IF(F146=0,0,MAXA(VLOOKUP(F146,F$23:G$49,2),0))</f>
        <v>46</v>
      </c>
      <c r="H146" s="3" t="s">
        <v>13</v>
      </c>
      <c r="I146" s="11">
        <f>IF(H146=" ",0,MAXA(VLOOKUP(H146,H$23:I$49,2),0))</f>
        <v>1432</v>
      </c>
      <c r="J146" s="13">
        <f>IF(I146=0,0,MAXA(VLOOKUP(I146,I$23:J$49,2),0))</f>
        <v>30</v>
      </c>
      <c r="K146" s="5" t="s">
        <v>4</v>
      </c>
      <c r="L146" s="11">
        <f>IF(K146=" ",0,MAXA(VLOOKUP(K146,K$23:L$49,2),0))</f>
        <v>4231</v>
      </c>
      <c r="M146" s="14">
        <f>IF(L146=0,0,MAXA(VLOOKUP(L146,L$23:M$49,2),0))</f>
        <v>20</v>
      </c>
      <c r="N146" s="7" t="s">
        <v>25</v>
      </c>
      <c r="O146" s="11">
        <f>IF(N146=" ",0,MAXA(VLOOKUP(N146,N$23:O$49,2),0))</f>
        <v>3421</v>
      </c>
      <c r="P146" s="15">
        <f>IF(O146=0,0,MAXA(VLOOKUP(O146,O$23:P$49,2),0))</f>
        <v>50</v>
      </c>
      <c r="Q146" s="9" t="s">
        <v>22</v>
      </c>
      <c r="R146" s="11">
        <f>IF(Q146=" ",0,MAXA(VLOOKUP(Q146,Q$23:R$49,2),0))</f>
        <v>3214</v>
      </c>
      <c r="S146" s="16">
        <f>IF(R146=0,0,MAXA(VLOOKUP(R146,R$23:S$49,2),0))</f>
        <v>48</v>
      </c>
      <c r="T146" s="5" t="s">
        <v>13</v>
      </c>
      <c r="U146" s="11">
        <f>IF(T146=" ",0,MAXA(VLOOKUP(T146,T$23:U$49,2),0))</f>
        <v>1432</v>
      </c>
      <c r="V146" s="14">
        <f>IF(U146=0,0,MAXA(VLOOKUP(U146,U$23:V$49,2),0))</f>
        <v>20.999999999999979</v>
      </c>
      <c r="W146" s="25">
        <v>46</v>
      </c>
      <c r="X146" s="26">
        <v>57</v>
      </c>
      <c r="Y146" s="27">
        <v>30</v>
      </c>
      <c r="Z146" s="27">
        <v>25</v>
      </c>
      <c r="AA146" s="75">
        <f>SUM(Y146,Z146,)</f>
        <v>55</v>
      </c>
      <c r="AB146">
        <f>SUM(G146,J146,M146,Z146)</f>
        <v>121</v>
      </c>
      <c r="AC146">
        <f>SUM(P146, S146, V146, Y146)</f>
        <v>148.99999999999997</v>
      </c>
      <c r="AD146">
        <f>SUM(W146, X146, AB146, AC146)</f>
        <v>373</v>
      </c>
      <c r="AE146" s="85"/>
      <c r="AF146" s="85"/>
    </row>
    <row r="147" spans="1:33" x14ac:dyDescent="0.25">
      <c r="A147" t="s">
        <v>63</v>
      </c>
      <c r="B147" t="s">
        <v>63</v>
      </c>
      <c r="C147" t="s">
        <v>63</v>
      </c>
      <c r="D147" s="84" t="s">
        <v>63</v>
      </c>
      <c r="F147" s="11" t="e">
        <f>IF(E147=" ",0,MAXA(VLOOKUP(E147,E$23:F$49,2),0))</f>
        <v>#N/A</v>
      </c>
      <c r="G147" s="12" t="e">
        <f>IF(F147=0,0,MAXA(VLOOKUP(F147,F$23:G$49,2),0))</f>
        <v>#N/A</v>
      </c>
      <c r="I147" s="11" t="e">
        <f>IF(H147=" ",0,MAXA(VLOOKUP(H147,H$23:I$49,2),0))</f>
        <v>#N/A</v>
      </c>
      <c r="J147" s="13" t="e">
        <f>IF(I147=0,0,MAXA(VLOOKUP(I147,I$23:J$49,2),0))</f>
        <v>#N/A</v>
      </c>
      <c r="L147" s="11" t="e">
        <f>IF(K147=" ",0,MAXA(VLOOKUP(K147,K$23:L$49,2),0))</f>
        <v>#N/A</v>
      </c>
      <c r="M147" s="14" t="e">
        <f>IF(L147=0,0,MAXA(VLOOKUP(L147,L$23:M$49,2),0))</f>
        <v>#N/A</v>
      </c>
      <c r="O147" s="11" t="e">
        <f>IF(N147=" ",0,MAXA(VLOOKUP(N147,N$23:O$49,2),0))</f>
        <v>#N/A</v>
      </c>
      <c r="P147" s="15" t="e">
        <f>IF(O147=0,0,MAXA(VLOOKUP(O147,O$23:P$49,2),0))</f>
        <v>#N/A</v>
      </c>
      <c r="R147" s="11" t="e">
        <f>IF(Q147=" ",0,MAXA(VLOOKUP(Q147,Q$23:R$49,2),0))</f>
        <v>#N/A</v>
      </c>
      <c r="S147" s="16" t="e">
        <f>IF(R147=0,0,MAXA(VLOOKUP(R147,R$23:S$49,2),0))</f>
        <v>#N/A</v>
      </c>
      <c r="U147" s="11" t="e">
        <f>IF(T147=" ",0,MAXA(VLOOKUP(T147,T$23:U$49,2),0))</f>
        <v>#N/A</v>
      </c>
      <c r="V147" s="14" t="e">
        <f>IF(U147=0,0,MAXA(VLOOKUP(U147,U$23:V$49,2),0))</f>
        <v>#N/A</v>
      </c>
      <c r="W147" s="25" t="s">
        <v>63</v>
      </c>
      <c r="X147" s="26" t="s">
        <v>63</v>
      </c>
      <c r="AA147" s="75">
        <f>SUM(Y147,Z147,)</f>
        <v>0</v>
      </c>
      <c r="AB147" t="e">
        <f>SUM(G147,J147,M147,Z147)</f>
        <v>#N/A</v>
      </c>
      <c r="AC147" t="e">
        <f>SUM(P147, S147, V147, Y147)</f>
        <v>#N/A</v>
      </c>
      <c r="AD147" t="e">
        <f>SUM(W147, X147, AB147, AC147)</f>
        <v>#N/A</v>
      </c>
      <c r="AE147" s="85"/>
      <c r="AF147" s="85"/>
    </row>
    <row r="148" spans="1:33" x14ac:dyDescent="0.25">
      <c r="B148" t="s">
        <v>69</v>
      </c>
      <c r="C148" t="s">
        <v>60</v>
      </c>
      <c r="G148" s="12" t="e">
        <f>SUM(G144:G147)</f>
        <v>#N/A</v>
      </c>
      <c r="J148" s="12" t="e">
        <f>SUM(J144:J147)</f>
        <v>#N/A</v>
      </c>
      <c r="M148" s="12" t="e">
        <f>SUM(M144:M147)</f>
        <v>#N/A</v>
      </c>
      <c r="P148" s="12" t="e">
        <f>SUM(P144:P147)</f>
        <v>#N/A</v>
      </c>
      <c r="S148" s="12" t="e">
        <f>SUM(S144:S147)</f>
        <v>#N/A</v>
      </c>
      <c r="V148" s="12" t="e">
        <f>SUM(V144:V147)</f>
        <v>#N/A</v>
      </c>
      <c r="W148" s="72"/>
      <c r="X148" s="73"/>
      <c r="Y148" s="74"/>
      <c r="Z148" s="74"/>
      <c r="AA148" s="75"/>
      <c r="AB148" s="76"/>
      <c r="AC148" s="32"/>
      <c r="AE148" s="85">
        <v>1207</v>
      </c>
      <c r="AF148" s="85">
        <v>2</v>
      </c>
      <c r="AG148" t="s">
        <v>189</v>
      </c>
    </row>
    <row r="149" spans="1:33" x14ac:dyDescent="0.25">
      <c r="G149" s="12"/>
      <c r="J149" s="12"/>
      <c r="M149" s="12"/>
      <c r="P149" s="12"/>
      <c r="S149" s="12"/>
      <c r="V149" s="12"/>
      <c r="W149" s="72"/>
      <c r="X149" s="73"/>
      <c r="Y149" s="74"/>
      <c r="Z149" s="74"/>
      <c r="AA149" s="75"/>
      <c r="AB149" s="76"/>
      <c r="AC149" s="32"/>
      <c r="AE149" s="85"/>
      <c r="AF149" s="85"/>
    </row>
    <row r="150" spans="1:33" x14ac:dyDescent="0.25">
      <c r="B150" t="s">
        <v>63</v>
      </c>
      <c r="G150" s="12"/>
      <c r="J150" s="12"/>
      <c r="M150" s="12"/>
      <c r="P150" s="12"/>
      <c r="S150" s="12"/>
      <c r="V150" s="12"/>
      <c r="W150" s="72"/>
      <c r="X150" s="73"/>
      <c r="Y150" s="74"/>
      <c r="Z150" s="74"/>
      <c r="AA150" s="75"/>
      <c r="AB150" s="76"/>
      <c r="AC150" s="32"/>
      <c r="AE150" s="85"/>
      <c r="AF150" s="85"/>
    </row>
    <row r="151" spans="1:33" x14ac:dyDescent="0.25">
      <c r="A151" s="84">
        <v>191</v>
      </c>
      <c r="B151" t="s">
        <v>171</v>
      </c>
      <c r="C151" t="s">
        <v>172</v>
      </c>
      <c r="D151" t="s">
        <v>173</v>
      </c>
      <c r="E151" s="17" t="s">
        <v>4</v>
      </c>
      <c r="F151" s="11">
        <f>IF(E151=" ",0,MAXA(VLOOKUP(E151,E$23:F$49,2),0))</f>
        <v>4231</v>
      </c>
      <c r="G151" s="12">
        <f>IF(F151=0,0,MAXA(VLOOKUP(F151,F$23:G$49,2),0))</f>
        <v>16.999999999999915</v>
      </c>
      <c r="H151" s="3" t="s">
        <v>20</v>
      </c>
      <c r="I151" s="11">
        <f>IF(H151=" ",0,MAXA(VLOOKUP(H151,H$23:I$49,2),0))</f>
        <v>3124</v>
      </c>
      <c r="J151" s="13">
        <f>IF(I151=0,0,MAXA(VLOOKUP(I151,I$23:J$49,2),0))</f>
        <v>50</v>
      </c>
      <c r="K151" s="5" t="s">
        <v>4</v>
      </c>
      <c r="L151" s="11">
        <f>IF(K151=" ",0,MAXA(VLOOKUP(K151,K$23:L$49,2),0))</f>
        <v>4231</v>
      </c>
      <c r="M151" s="14">
        <f>IF(L151=0,0,MAXA(VLOOKUP(L151,L$23:M$49,2),0))</f>
        <v>20</v>
      </c>
      <c r="N151" s="7" t="s">
        <v>11</v>
      </c>
      <c r="O151" s="11">
        <f>IF(N151=" ",0,MAXA(VLOOKUP(N151,N$23:O$49,2),0))</f>
        <v>1342</v>
      </c>
      <c r="P151" s="15">
        <f>IF(O151=0,0,MAXA(VLOOKUP(O151,O$23:P$49,2),0))</f>
        <v>24</v>
      </c>
      <c r="Q151" s="9" t="s">
        <v>19</v>
      </c>
      <c r="R151" s="11">
        <f>IF(Q151=" ",0,MAXA(VLOOKUP(Q151,Q$23:R$49,2),0))</f>
        <v>2431</v>
      </c>
      <c r="S151" s="16">
        <f>IF(R151=0,0,MAXA(VLOOKUP(R151,R$23:S$49,2),0))</f>
        <v>24</v>
      </c>
      <c r="T151" s="5" t="s">
        <v>12</v>
      </c>
      <c r="U151" s="11">
        <f>IF(T151=" ",0,MAXA(VLOOKUP(T151,T$23:U$49,2),0))</f>
        <v>1423</v>
      </c>
      <c r="V151" s="14">
        <f>IF(U151=0,0,MAXA(VLOOKUP(U151,U$23:V$49,2),0))</f>
        <v>18.999999999999979</v>
      </c>
      <c r="W151" s="25">
        <v>9</v>
      </c>
      <c r="X151" s="26">
        <v>20</v>
      </c>
      <c r="Y151" s="27">
        <v>25</v>
      </c>
      <c r="Z151" s="27">
        <v>20</v>
      </c>
      <c r="AA151" s="75">
        <f>SUM(Y151,Z151,)</f>
        <v>45</v>
      </c>
      <c r="AB151">
        <f>SUM(G151,J151,M151,Z151)</f>
        <v>106.99999999999991</v>
      </c>
      <c r="AC151">
        <f>SUM(P151, S151, V151, Y151)</f>
        <v>91.999999999999972</v>
      </c>
      <c r="AD151">
        <f>SUM(W151, X151, AB151, AC151)</f>
        <v>227.99999999999989</v>
      </c>
      <c r="AE151" s="85"/>
      <c r="AF151" s="85"/>
    </row>
    <row r="152" spans="1:33" x14ac:dyDescent="0.25">
      <c r="A152" s="84">
        <v>192</v>
      </c>
      <c r="B152" t="s">
        <v>174</v>
      </c>
      <c r="C152" t="s">
        <v>175</v>
      </c>
      <c r="D152" t="s">
        <v>173</v>
      </c>
      <c r="E152" s="17" t="s">
        <v>18</v>
      </c>
      <c r="F152" s="11">
        <f>IF(E152=" ",0,MAXA(VLOOKUP(E152,E$23:F$49,2),0))</f>
        <v>2413</v>
      </c>
      <c r="G152" s="12">
        <f>IF(F152=0,0,MAXA(VLOOKUP(F152,F$23:G$49,2),0))</f>
        <v>31.999999999999943</v>
      </c>
      <c r="H152" s="3" t="s">
        <v>20</v>
      </c>
      <c r="I152" s="11">
        <f>IF(H152=" ",0,MAXA(VLOOKUP(H152,H$23:I$49,2),0))</f>
        <v>3124</v>
      </c>
      <c r="J152" s="13">
        <f>IF(I152=0,0,MAXA(VLOOKUP(I152,I$23:J$49,2),0))</f>
        <v>50</v>
      </c>
      <c r="K152" s="5" t="s">
        <v>4</v>
      </c>
      <c r="L152" s="11">
        <f>IF(K152=" ",0,MAXA(VLOOKUP(K152,K$23:L$49,2),0))</f>
        <v>4231</v>
      </c>
      <c r="M152" s="14">
        <f>IF(L152=0,0,MAXA(VLOOKUP(L152,L$23:M$49,2),0))</f>
        <v>20</v>
      </c>
      <c r="N152" s="7" t="s">
        <v>20</v>
      </c>
      <c r="O152" s="11">
        <f>IF(N152=" ",0,MAXA(VLOOKUP(N152,N$23:O$49,2),0))</f>
        <v>3124</v>
      </c>
      <c r="P152" s="15">
        <f>IF(O152=0,0,MAXA(VLOOKUP(O152,O$23:P$49,2),0))</f>
        <v>34</v>
      </c>
      <c r="Q152" s="9" t="s">
        <v>26</v>
      </c>
      <c r="R152" s="11">
        <f>IF(Q152=" ",0,MAXA(VLOOKUP(Q152,Q$23:R$49,2),0))</f>
        <v>4123</v>
      </c>
      <c r="S152" s="16">
        <f>IF(R152=0,0,MAXA(VLOOKUP(R152,R$23:S$49,2),0))</f>
        <v>17</v>
      </c>
      <c r="T152" s="5" t="s">
        <v>20</v>
      </c>
      <c r="U152" s="11">
        <f>IF(T152=" ",0,MAXA(VLOOKUP(T152,T$23:U$49,2),0))</f>
        <v>3124</v>
      </c>
      <c r="V152" s="14">
        <f>IF(U152=0,0,MAXA(VLOOKUP(U152,U$23:V$49,2),0))</f>
        <v>39.999999999999986</v>
      </c>
      <c r="W152" s="25">
        <v>11</v>
      </c>
      <c r="X152" s="26">
        <v>18</v>
      </c>
      <c r="Y152" s="27">
        <v>15</v>
      </c>
      <c r="Z152" s="27">
        <v>35</v>
      </c>
      <c r="AA152" s="75">
        <f>SUM(Y152,Z152,)</f>
        <v>50</v>
      </c>
      <c r="AB152">
        <f>SUM(G152,J152,M152,Z152)</f>
        <v>136.99999999999994</v>
      </c>
      <c r="AC152">
        <f>SUM(P152, S152, V152, Y152)</f>
        <v>105.99999999999999</v>
      </c>
      <c r="AD152">
        <f>SUM(W152, X152, AB152, AC152)</f>
        <v>271.99999999999994</v>
      </c>
      <c r="AE152" s="85"/>
      <c r="AF152" s="85"/>
    </row>
    <row r="153" spans="1:33" x14ac:dyDescent="0.25">
      <c r="A153" s="84">
        <v>193</v>
      </c>
      <c r="B153" t="s">
        <v>176</v>
      </c>
      <c r="C153" t="s">
        <v>177</v>
      </c>
      <c r="D153" t="s">
        <v>173</v>
      </c>
      <c r="E153" s="17" t="s">
        <v>29</v>
      </c>
      <c r="F153" s="11">
        <f>IF(E153=" ",0,MAXA(VLOOKUP(E153,E$23:F$49,2),0))</f>
        <v>4312</v>
      </c>
      <c r="G153" s="12">
        <f>IF(F153=0,0,MAXA(VLOOKUP(F153,F$23:G$49,2),0))</f>
        <v>17.999999999999915</v>
      </c>
      <c r="H153" s="3" t="s">
        <v>10</v>
      </c>
      <c r="I153" s="11">
        <f>IF(H153=" ",0,MAXA(VLOOKUP(H153,H$23:I$49,2),0))</f>
        <v>1324</v>
      </c>
      <c r="J153" s="13">
        <f>IF(I153=0,0,MAXA(VLOOKUP(I153,I$23:J$49,2),0))</f>
        <v>47</v>
      </c>
      <c r="K153" s="5" t="s">
        <v>4</v>
      </c>
      <c r="L153" s="11">
        <f>IF(K153=" ",0,MAXA(VLOOKUP(K153,K$23:L$49,2),0))</f>
        <v>4231</v>
      </c>
      <c r="M153" s="14">
        <f>IF(L153=0,0,MAXA(VLOOKUP(L153,L$23:M$49,2),0))</f>
        <v>20</v>
      </c>
      <c r="N153" s="7" t="s">
        <v>21</v>
      </c>
      <c r="O153" s="11">
        <f>IF(N153=" ",0,MAXA(VLOOKUP(N153,N$23:O$49,2),0))</f>
        <v>3142</v>
      </c>
      <c r="P153" s="15">
        <f>IF(O153=0,0,MAXA(VLOOKUP(O153,O$23:P$49,2),0))</f>
        <v>37</v>
      </c>
      <c r="Q153" s="9" t="s">
        <v>4</v>
      </c>
      <c r="R153" s="11">
        <f>IF(Q153=" ",0,MAXA(VLOOKUP(Q153,Q$23:R$49,2),0))</f>
        <v>4231</v>
      </c>
      <c r="S153" s="16">
        <f>IF(R153=0,0,MAXA(VLOOKUP(R153,R$23:S$49,2),0))</f>
        <v>19</v>
      </c>
      <c r="T153" s="5" t="s">
        <v>24</v>
      </c>
      <c r="U153" s="11">
        <f>IF(T153=" ",0,MAXA(VLOOKUP(T153,T$23:U$49,2),0))</f>
        <v>3412</v>
      </c>
      <c r="V153" s="14">
        <f>IF(U153=0,0,MAXA(VLOOKUP(U153,U$23:V$49,2),0))</f>
        <v>38.999999999999993</v>
      </c>
      <c r="W153" s="25">
        <v>9</v>
      </c>
      <c r="X153" s="26">
        <v>25</v>
      </c>
      <c r="Y153" s="27">
        <v>15</v>
      </c>
      <c r="Z153" s="27">
        <v>25</v>
      </c>
      <c r="AA153" s="75">
        <f>SUM(Y153,Z153,)</f>
        <v>40</v>
      </c>
      <c r="AB153">
        <f>SUM(G153,J153,M153,Z153)</f>
        <v>109.99999999999991</v>
      </c>
      <c r="AC153">
        <f>SUM(P153, S153, V153, Y153)</f>
        <v>110</v>
      </c>
      <c r="AD153">
        <f>SUM(W153, X153, AB153, AC153)</f>
        <v>253.99999999999991</v>
      </c>
      <c r="AE153" s="85"/>
      <c r="AF153" s="85"/>
    </row>
    <row r="154" spans="1:33" x14ac:dyDescent="0.25">
      <c r="B154" t="s">
        <v>69</v>
      </c>
      <c r="C154" t="s">
        <v>60</v>
      </c>
      <c r="G154" s="12">
        <f>SUM(G151:G153)</f>
        <v>66.999999999999773</v>
      </c>
      <c r="J154" s="12">
        <f>SUM(J151:J153)</f>
        <v>147</v>
      </c>
      <c r="M154" s="12">
        <f>SUM(M151:M153)</f>
        <v>60</v>
      </c>
      <c r="P154" s="12">
        <f>SUM(P151:P153)</f>
        <v>95</v>
      </c>
      <c r="S154" s="12">
        <f>SUM(S151:S153)</f>
        <v>60</v>
      </c>
      <c r="V154" s="12">
        <f>SUM(V151:V153)</f>
        <v>97.999999999999957</v>
      </c>
      <c r="W154" s="72"/>
      <c r="X154" s="73"/>
      <c r="Y154" s="74"/>
      <c r="Z154" s="74"/>
      <c r="AA154" s="75"/>
      <c r="AB154" s="76"/>
      <c r="AC154" s="32"/>
      <c r="AE154" s="85">
        <v>754</v>
      </c>
      <c r="AF154" s="85"/>
    </row>
    <row r="157" spans="1:33" x14ac:dyDescent="0.25">
      <c r="A157" s="84">
        <v>201</v>
      </c>
      <c r="B157" t="s">
        <v>178</v>
      </c>
      <c r="C157" t="s">
        <v>179</v>
      </c>
      <c r="D157" t="s">
        <v>180</v>
      </c>
      <c r="E157" s="17" t="s">
        <v>14</v>
      </c>
      <c r="F157" s="11">
        <f>IF(E157=" ",0,MAXA(VLOOKUP(E157,E$23:F$49,2),0))</f>
        <v>2134</v>
      </c>
      <c r="G157" s="12">
        <f>IF(F157=0,0,MAXA(VLOOKUP(F157,F$23:G$49,2),0))</f>
        <v>45</v>
      </c>
      <c r="H157" s="3" t="s">
        <v>20</v>
      </c>
      <c r="I157" s="11">
        <f>IF(H157=" ",0,MAXA(VLOOKUP(H157,H$23:I$49,2),0))</f>
        <v>3124</v>
      </c>
      <c r="J157" s="13">
        <f>IF(I157=0,0,MAXA(VLOOKUP(I157,I$23:J$49,2),0))</f>
        <v>50</v>
      </c>
      <c r="K157" s="5" t="s">
        <v>19</v>
      </c>
      <c r="L157" s="11">
        <f>IF(K157=" ",0,MAXA(VLOOKUP(K157,K$23:L$49,2),0))</f>
        <v>2431</v>
      </c>
      <c r="M157" s="14">
        <f>IF(L157=0,0,MAXA(VLOOKUP(L157,L$23:M$49,2),0))</f>
        <v>15</v>
      </c>
      <c r="N157" s="7" t="s">
        <v>25</v>
      </c>
      <c r="O157" s="11">
        <f>IF(N157=" ",0,MAXA(VLOOKUP(N157,N$23:O$49,2),0))</f>
        <v>3421</v>
      </c>
      <c r="P157" s="15">
        <f>IF(O157=0,0,MAXA(VLOOKUP(O157,O$23:P$49,2),0))</f>
        <v>50</v>
      </c>
      <c r="Q157" s="9" t="s">
        <v>16</v>
      </c>
      <c r="R157" s="11">
        <f>IF(Q157=" ",0,MAXA(VLOOKUP(Q157,Q$23:R$49,2),0))</f>
        <v>2314</v>
      </c>
      <c r="S157" s="16">
        <f>IF(R157=0,0,MAXA(VLOOKUP(R157,R$23:S$49,2),0))</f>
        <v>42</v>
      </c>
      <c r="T157" s="5" t="s">
        <v>25</v>
      </c>
      <c r="U157" s="11">
        <f>IF(T157=" ",0,MAXA(VLOOKUP(T157,T$23:U$49,2),0))</f>
        <v>3421</v>
      </c>
      <c r="V157" s="14">
        <f>IF(U157=0,0,MAXA(VLOOKUP(U157,U$23:V$49,2),0))</f>
        <v>46</v>
      </c>
      <c r="W157" s="25">
        <v>29</v>
      </c>
      <c r="X157" s="26">
        <v>32</v>
      </c>
      <c r="Y157" s="27">
        <v>20</v>
      </c>
      <c r="Z157" s="27">
        <v>25</v>
      </c>
      <c r="AA157" s="75">
        <f>SUM(Y157,Z157,)</f>
        <v>45</v>
      </c>
      <c r="AB157">
        <f>SUM(G157,J157,M157,Z157)</f>
        <v>135</v>
      </c>
      <c r="AC157">
        <f>SUM(P157, S157, V157, Y157)</f>
        <v>158</v>
      </c>
      <c r="AD157">
        <f>SUM(W157, X157, AB157, AC157)</f>
        <v>354</v>
      </c>
      <c r="AE157" s="85"/>
      <c r="AF157" s="85"/>
    </row>
    <row r="158" spans="1:33" x14ac:dyDescent="0.25">
      <c r="A158" s="84">
        <v>202</v>
      </c>
      <c r="B158" t="s">
        <v>181</v>
      </c>
      <c r="C158" t="s">
        <v>182</v>
      </c>
      <c r="D158" t="s">
        <v>180</v>
      </c>
      <c r="E158" s="17" t="s">
        <v>15</v>
      </c>
      <c r="F158" s="11">
        <f>IF(E158=" ",0,MAXA(VLOOKUP(E158,E$23:F$49,2),0))</f>
        <v>2143</v>
      </c>
      <c r="G158" s="12">
        <f>IF(F158=0,0,MAXA(VLOOKUP(F158,F$23:G$49,2),0))</f>
        <v>42.999999999999972</v>
      </c>
      <c r="H158" s="3" t="s">
        <v>24</v>
      </c>
      <c r="I158" s="11">
        <f>IF(H158=" ",0,MAXA(VLOOKUP(H158,H$23:I$49,2),0))</f>
        <v>3412</v>
      </c>
      <c r="J158" s="13">
        <f>IF(I158=0,0,MAXA(VLOOKUP(I158,I$23:J$49,2),0))</f>
        <v>36</v>
      </c>
      <c r="K158" s="5" t="s">
        <v>23</v>
      </c>
      <c r="L158" s="11">
        <f>IF(K158=" ",0,MAXA(VLOOKUP(K158,K$23:L$49,2),0))</f>
        <v>3241</v>
      </c>
      <c r="M158" s="14">
        <f>IF(L158=0,0,MAXA(VLOOKUP(L158,L$23:M$49,2),0))</f>
        <v>24</v>
      </c>
      <c r="N158" s="7" t="s">
        <v>24</v>
      </c>
      <c r="O158" s="11">
        <f>IF(N158=" ",0,MAXA(VLOOKUP(N158,N$23:O$49,2),0))</f>
        <v>3412</v>
      </c>
      <c r="P158" s="15">
        <f>IF(O158=0,0,MAXA(VLOOKUP(O158,O$23:P$49,2),0))</f>
        <v>45</v>
      </c>
      <c r="Q158" s="9" t="s">
        <v>8</v>
      </c>
      <c r="R158" s="11">
        <f>IF(Q158=" ",0,MAXA(VLOOKUP(Q158,Q$23:R$49,2),0))</f>
        <v>1234</v>
      </c>
      <c r="S158" s="16">
        <f>IF(R158=0,0,MAXA(VLOOKUP(R158,R$23:S$49,2),0))</f>
        <v>40</v>
      </c>
      <c r="T158" s="5" t="s">
        <v>23</v>
      </c>
      <c r="U158" s="11">
        <f>IF(T158=" ",0,MAXA(VLOOKUP(T158,T$23:U$49,2),0))</f>
        <v>3241</v>
      </c>
      <c r="V158" s="14">
        <f>IF(U158=0,0,MAXA(VLOOKUP(U158,U$23:V$49,2),0))</f>
        <v>50</v>
      </c>
      <c r="W158" s="25">
        <v>16</v>
      </c>
      <c r="X158" s="26">
        <v>55</v>
      </c>
      <c r="Y158" s="27">
        <v>25</v>
      </c>
      <c r="Z158" s="27">
        <v>20</v>
      </c>
      <c r="AA158" s="75">
        <f>SUM(Y158,Z158,)</f>
        <v>45</v>
      </c>
      <c r="AB158">
        <f>SUM(G158,J158,M158,Z158)</f>
        <v>122.99999999999997</v>
      </c>
      <c r="AC158">
        <f>SUM(P158, S158, V158, Y158)</f>
        <v>160</v>
      </c>
      <c r="AD158">
        <f>SUM(W158, X158, AB158, AC158)</f>
        <v>354</v>
      </c>
      <c r="AE158" s="85"/>
      <c r="AF158" s="85"/>
    </row>
    <row r="159" spans="1:33" x14ac:dyDescent="0.25">
      <c r="A159" s="84">
        <v>203</v>
      </c>
      <c r="B159" t="s">
        <v>183</v>
      </c>
      <c r="C159" t="s">
        <v>184</v>
      </c>
      <c r="D159" t="s">
        <v>180</v>
      </c>
      <c r="E159" s="17" t="s">
        <v>15</v>
      </c>
      <c r="F159" s="11">
        <f>IF(E159=" ",0,MAXA(VLOOKUP(E159,E$23:F$49,2),0))</f>
        <v>2143</v>
      </c>
      <c r="G159" s="12">
        <f>IF(F159=0,0,MAXA(VLOOKUP(F159,F$23:G$49,2),0))</f>
        <v>42.999999999999972</v>
      </c>
      <c r="H159" s="3" t="s">
        <v>20</v>
      </c>
      <c r="I159" s="11">
        <f>IF(H159=" ",0,MAXA(VLOOKUP(H159,H$23:I$49,2),0))</f>
        <v>3124</v>
      </c>
      <c r="J159" s="13">
        <f>IF(I159=0,0,MAXA(VLOOKUP(I159,I$23:J$49,2),0))</f>
        <v>50</v>
      </c>
      <c r="K159" s="5" t="s">
        <v>11</v>
      </c>
      <c r="L159" s="11">
        <f>IF(K159=" ",0,MAXA(VLOOKUP(K159,K$23:L$49,2),0))</f>
        <v>1342</v>
      </c>
      <c r="M159" s="14">
        <f>IF(L159=0,0,MAXA(VLOOKUP(L159,L$23:M$49,2),0))</f>
        <v>50</v>
      </c>
      <c r="N159" s="7" t="s">
        <v>21</v>
      </c>
      <c r="O159" s="11">
        <f>IF(N159=" ",0,MAXA(VLOOKUP(N159,N$23:O$49,2),0))</f>
        <v>3142</v>
      </c>
      <c r="P159" s="15">
        <f>IF(O159=0,0,MAXA(VLOOKUP(O159,O$23:P$49,2),0))</f>
        <v>37</v>
      </c>
      <c r="Q159" s="9" t="s">
        <v>17</v>
      </c>
      <c r="R159" s="11">
        <f>IF(Q159=" ",0,MAXA(VLOOKUP(Q159,Q$23:R$49,2),0))</f>
        <v>2341</v>
      </c>
      <c r="S159" s="16">
        <f>IF(R159=0,0,MAXA(VLOOKUP(R159,R$23:S$49,2),0))</f>
        <v>35</v>
      </c>
      <c r="T159" s="5" t="s">
        <v>19</v>
      </c>
      <c r="U159" s="11">
        <f>IF(T159=" ",0,MAXA(VLOOKUP(T159,T$23:U$49,2),0))</f>
        <v>2431</v>
      </c>
      <c r="V159" s="14">
        <f>IF(U159=0,0,MAXA(VLOOKUP(U159,U$23:V$49,2),0))</f>
        <v>42</v>
      </c>
      <c r="W159" s="25">
        <v>5</v>
      </c>
      <c r="X159" s="26">
        <v>25</v>
      </c>
      <c r="Y159" s="27">
        <v>5</v>
      </c>
      <c r="Z159" s="27">
        <v>20</v>
      </c>
      <c r="AA159" s="75">
        <f>SUM(Y159,Z159,)</f>
        <v>25</v>
      </c>
      <c r="AB159">
        <f>SUM(G159,J159,M159,Z159)</f>
        <v>162.99999999999997</v>
      </c>
      <c r="AC159">
        <f>SUM(P159, S159, V159, Y159)</f>
        <v>119</v>
      </c>
      <c r="AD159">
        <f>SUM(W159, X159, AB159, AC159)</f>
        <v>312</v>
      </c>
      <c r="AE159" s="85"/>
      <c r="AF159" s="85"/>
    </row>
    <row r="160" spans="1:33" x14ac:dyDescent="0.25">
      <c r="A160" t="s">
        <v>63</v>
      </c>
      <c r="B160" t="s">
        <v>63</v>
      </c>
      <c r="C160" t="s">
        <v>63</v>
      </c>
      <c r="D160" s="84" t="s">
        <v>63</v>
      </c>
      <c r="F160" s="11" t="e">
        <f>IF(E160=" ",0,MAXA(VLOOKUP(E160,E$23:F$49,2),0))</f>
        <v>#N/A</v>
      </c>
      <c r="G160" s="12" t="e">
        <f>IF(F160=0,0,MAXA(VLOOKUP(F160,F$23:G$49,2),0))</f>
        <v>#N/A</v>
      </c>
      <c r="I160" s="11" t="e">
        <f>IF(H160=" ",0,MAXA(VLOOKUP(H160,H$23:I$49,2),0))</f>
        <v>#N/A</v>
      </c>
      <c r="J160" s="13" t="e">
        <f>IF(I160=0,0,MAXA(VLOOKUP(I160,I$23:J$49,2),0))</f>
        <v>#N/A</v>
      </c>
      <c r="L160" s="11" t="e">
        <f>IF(K160=" ",0,MAXA(VLOOKUP(K160,K$23:L$49,2),0))</f>
        <v>#N/A</v>
      </c>
      <c r="M160" s="14" t="e">
        <f>IF(L160=0,0,MAXA(VLOOKUP(L160,L$23:M$49,2),0))</f>
        <v>#N/A</v>
      </c>
      <c r="O160" s="11" t="e">
        <f>IF(N160=" ",0,MAXA(VLOOKUP(N160,N$23:O$49,2),0))</f>
        <v>#N/A</v>
      </c>
      <c r="P160" s="15" t="e">
        <f>IF(O160=0,0,MAXA(VLOOKUP(O160,O$23:P$49,2),0))</f>
        <v>#N/A</v>
      </c>
      <c r="R160" s="11" t="e">
        <f>IF(Q160=" ",0,MAXA(VLOOKUP(Q160,Q$23:R$49,2),0))</f>
        <v>#N/A</v>
      </c>
      <c r="S160" s="16" t="e">
        <f>IF(R160=0,0,MAXA(VLOOKUP(R160,R$23:S$49,2),0))</f>
        <v>#N/A</v>
      </c>
      <c r="U160" s="11" t="e">
        <f>IF(T160=" ",0,MAXA(VLOOKUP(T160,T$23:U$49,2),0))</f>
        <v>#N/A</v>
      </c>
      <c r="V160" s="14" t="e">
        <f>IF(U160=0,0,MAXA(VLOOKUP(U160,U$23:V$49,2),0))</f>
        <v>#N/A</v>
      </c>
      <c r="W160" s="25" t="s">
        <v>63</v>
      </c>
      <c r="X160" s="26" t="s">
        <v>63</v>
      </c>
      <c r="AA160" s="75">
        <f>SUM(Y160,Z160,)</f>
        <v>0</v>
      </c>
      <c r="AB160" t="e">
        <f>SUM(G160,J160,M160,Z160)</f>
        <v>#N/A</v>
      </c>
      <c r="AC160" t="e">
        <f>SUM(P160, S160, V160, Y160)</f>
        <v>#N/A</v>
      </c>
      <c r="AD160" t="e">
        <f>SUM(W160, X160, AB160, AC160)</f>
        <v>#N/A</v>
      </c>
      <c r="AE160" s="85"/>
      <c r="AF160" s="85"/>
    </row>
    <row r="161" spans="1:32" x14ac:dyDescent="0.25">
      <c r="B161" t="s">
        <v>69</v>
      </c>
      <c r="C161" t="s">
        <v>60</v>
      </c>
      <c r="G161" s="12" t="e">
        <f>SUM(G157:G160)</f>
        <v>#N/A</v>
      </c>
      <c r="J161" s="12" t="e">
        <f>SUM(J157:J160)</f>
        <v>#N/A</v>
      </c>
      <c r="M161" s="12" t="e">
        <f>SUM(M157:M160)</f>
        <v>#N/A</v>
      </c>
      <c r="P161" s="12" t="e">
        <f>SUM(P157:P160)</f>
        <v>#N/A</v>
      </c>
      <c r="S161" s="12" t="e">
        <f>SUM(S157:S160)</f>
        <v>#N/A</v>
      </c>
      <c r="V161" s="12" t="e">
        <f>SUM(V157:V160)</f>
        <v>#N/A</v>
      </c>
      <c r="W161" s="72"/>
      <c r="X161" s="73"/>
      <c r="Y161" s="74"/>
      <c r="Z161" s="74"/>
      <c r="AA161" s="75"/>
      <c r="AB161" s="76"/>
      <c r="AC161" s="32"/>
      <c r="AE161" s="85">
        <v>1020</v>
      </c>
      <c r="AF161" s="85"/>
    </row>
    <row r="162" spans="1:32" x14ac:dyDescent="0.25">
      <c r="G162" s="12"/>
      <c r="J162" s="12"/>
      <c r="M162" s="12"/>
      <c r="P162" s="12"/>
      <c r="S162" s="12"/>
      <c r="V162" s="12"/>
      <c r="W162" s="72"/>
      <c r="X162" s="73"/>
      <c r="Y162" s="74"/>
      <c r="Z162" s="74"/>
      <c r="AA162" s="75"/>
      <c r="AB162" s="76"/>
      <c r="AC162" s="32"/>
      <c r="AE162" s="85"/>
      <c r="AF162" s="85"/>
    </row>
    <row r="163" spans="1:32" x14ac:dyDescent="0.25">
      <c r="A163">
        <v>204</v>
      </c>
      <c r="B163" t="s">
        <v>153</v>
      </c>
      <c r="C163" t="s">
        <v>185</v>
      </c>
      <c r="D163" s="84" t="s">
        <v>186</v>
      </c>
      <c r="E163" s="17" t="s">
        <v>18</v>
      </c>
      <c r="F163" s="11">
        <f>IF(E163=" ",0,MAXA(VLOOKUP(E163,E$23:F$49,2),0))</f>
        <v>2413</v>
      </c>
      <c r="G163" s="12">
        <f>IF(F163=0,0,MAXA(VLOOKUP(F163,F$23:G$49,2),0))</f>
        <v>31.999999999999943</v>
      </c>
      <c r="H163" s="3" t="s">
        <v>30</v>
      </c>
      <c r="I163" s="11">
        <f>IF(H163=" ",0,MAXA(VLOOKUP(H163,H$23:I$49,2),0))</f>
        <v>4321</v>
      </c>
      <c r="J163" s="13">
        <f>IF(I163=0,0,MAXA(VLOOKUP(I163,I$23:J$49,2),0))</f>
        <v>20</v>
      </c>
      <c r="K163" s="5" t="s">
        <v>8</v>
      </c>
      <c r="L163" s="11">
        <f>IF(K163=" ",0,MAXA(VLOOKUP(K163,K$23:L$49,2),0))</f>
        <v>1234</v>
      </c>
      <c r="M163" s="14">
        <f>IF(L163=0,0,MAXA(VLOOKUP(L163,L$23:M$49,2),0))</f>
        <v>38</v>
      </c>
      <c r="N163" s="7" t="s">
        <v>23</v>
      </c>
      <c r="O163" s="11">
        <f>IF(N163=" ",0,MAXA(VLOOKUP(N163,N$23:O$49,2),0))</f>
        <v>3241</v>
      </c>
      <c r="P163" s="15">
        <f>IF(O163=0,0,MAXA(VLOOKUP(O163,O$23:P$49,2),0))</f>
        <v>47</v>
      </c>
      <c r="Q163" s="9" t="s">
        <v>20</v>
      </c>
      <c r="R163" s="11">
        <f>IF(Q163=" ",0,MAXA(VLOOKUP(Q163,Q$23:R$49,2),0))</f>
        <v>3124</v>
      </c>
      <c r="S163" s="16">
        <f>IF(R163=0,0,MAXA(VLOOKUP(R163,R$23:S$49,2),0))</f>
        <v>50</v>
      </c>
      <c r="T163" s="5" t="s">
        <v>22</v>
      </c>
      <c r="U163" s="11">
        <f>IF(T163=" ",0,MAXA(VLOOKUP(T163,T$23:U$49,2),0))</f>
        <v>3214</v>
      </c>
      <c r="V163" s="14">
        <f>IF(U163=0,0,MAXA(VLOOKUP(U163,U$23:V$49,2),0))</f>
        <v>46.999999999999993</v>
      </c>
      <c r="W163" s="25">
        <v>29</v>
      </c>
      <c r="X163" s="26">
        <v>21</v>
      </c>
      <c r="Y163" s="27">
        <v>10</v>
      </c>
      <c r="Z163" s="27">
        <v>15</v>
      </c>
      <c r="AA163" s="75">
        <f>SUM(Y163,Z163,)</f>
        <v>25</v>
      </c>
      <c r="AB163">
        <f>SUM(G163,J163,M163,Z163)</f>
        <v>104.99999999999994</v>
      </c>
      <c r="AC163">
        <f>SUM(P163, S163, V163, Y163)</f>
        <v>154</v>
      </c>
      <c r="AD163">
        <f>SUM(W163, X163, AB163, AC163)</f>
        <v>308.99999999999994</v>
      </c>
      <c r="AE163" s="85"/>
      <c r="AF163" s="85"/>
    </row>
    <row r="164" spans="1:32" x14ac:dyDescent="0.25">
      <c r="A164">
        <v>205</v>
      </c>
      <c r="B164" t="s">
        <v>187</v>
      </c>
      <c r="C164" t="s">
        <v>188</v>
      </c>
      <c r="D164" s="84" t="s">
        <v>186</v>
      </c>
      <c r="E164" s="17" t="s">
        <v>25</v>
      </c>
      <c r="F164" s="11">
        <f>IF(E164=" ",0,MAXA(VLOOKUP(E164,E$23:F$49,2),0))</f>
        <v>3421</v>
      </c>
      <c r="G164" s="12">
        <f>IF(F164=0,0,MAXA(VLOOKUP(F164,F$23:G$49,2),0))</f>
        <v>14.999999999999943</v>
      </c>
      <c r="H164" s="3" t="s">
        <v>30</v>
      </c>
      <c r="I164" s="11">
        <f>IF(H164=" ",0,MAXA(VLOOKUP(H164,H$23:I$49,2),0))</f>
        <v>4321</v>
      </c>
      <c r="J164" s="13">
        <f>IF(I164=0,0,MAXA(VLOOKUP(I164,I$23:J$49,2),0))</f>
        <v>20</v>
      </c>
      <c r="K164" s="5" t="s">
        <v>30</v>
      </c>
      <c r="L164" s="11">
        <f>IF(K164=" ",0,MAXA(VLOOKUP(K164,K$23:L$49,2),0))</f>
        <v>4321</v>
      </c>
      <c r="M164" s="14">
        <f>IF(L164=0,0,MAXA(VLOOKUP(L164,L$23:M$49,2),0))</f>
        <v>27</v>
      </c>
      <c r="N164" s="7" t="s">
        <v>25</v>
      </c>
      <c r="O164" s="11">
        <f>IF(N164=" ",0,MAXA(VLOOKUP(N164,N$23:O$49,2),0))</f>
        <v>3421</v>
      </c>
      <c r="P164" s="15">
        <f>IF(O164=0,0,MAXA(VLOOKUP(O164,O$23:P$49,2),0))</f>
        <v>50</v>
      </c>
      <c r="Q164" s="9" t="s">
        <v>10</v>
      </c>
      <c r="R164" s="11">
        <f>IF(Q164=" ",0,MAXA(VLOOKUP(Q164,Q$23:R$49,2),0))</f>
        <v>1324</v>
      </c>
      <c r="S164" s="16">
        <f>IF(R164=0,0,MAXA(VLOOKUP(R164,R$23:S$49,2),0))</f>
        <v>46</v>
      </c>
      <c r="T164" s="5" t="s">
        <v>24</v>
      </c>
      <c r="U164" s="11">
        <f>IF(T164=" ",0,MAXA(VLOOKUP(T164,T$23:U$49,2),0))</f>
        <v>3412</v>
      </c>
      <c r="V164" s="14">
        <f>IF(U164=0,0,MAXA(VLOOKUP(U164,U$23:V$49,2),0))</f>
        <v>38.999999999999993</v>
      </c>
      <c r="W164" s="25">
        <v>13</v>
      </c>
      <c r="X164" s="26">
        <v>33</v>
      </c>
      <c r="Y164" s="27">
        <v>20</v>
      </c>
      <c r="Z164" s="27">
        <v>10</v>
      </c>
      <c r="AA164" s="75">
        <f>SUM(Y164,Z164,)</f>
        <v>30</v>
      </c>
      <c r="AB164">
        <f>SUM(G164,J164,M164,Z164)</f>
        <v>71.999999999999943</v>
      </c>
      <c r="AC164">
        <f>SUM(P164, S164, V164, Y164)</f>
        <v>155</v>
      </c>
      <c r="AD164">
        <f>SUM(W164, X164, AB164, AC164)</f>
        <v>272.99999999999994</v>
      </c>
      <c r="AE164" s="85"/>
      <c r="AF164" s="85"/>
    </row>
    <row r="165" spans="1:32" x14ac:dyDescent="0.25">
      <c r="A165" t="s">
        <v>63</v>
      </c>
      <c r="B165" t="s">
        <v>63</v>
      </c>
      <c r="C165" t="s">
        <v>63</v>
      </c>
      <c r="D165" s="84" t="s">
        <v>63</v>
      </c>
      <c r="F165" s="11" t="e">
        <f>IF(E165=" ",0,MAXA(VLOOKUP(E165,E$23:F$49,2),0))</f>
        <v>#N/A</v>
      </c>
      <c r="G165" s="12" t="e">
        <f>IF(F165=0,0,MAXA(VLOOKUP(F165,F$23:G$49,2),0))</f>
        <v>#N/A</v>
      </c>
      <c r="I165" s="11" t="e">
        <f>IF(H165=" ",0,MAXA(VLOOKUP(H165,H$23:I$49,2),0))</f>
        <v>#N/A</v>
      </c>
      <c r="J165" s="13" t="e">
        <f>IF(I165=0,0,MAXA(VLOOKUP(I165,I$23:J$49,2),0))</f>
        <v>#N/A</v>
      </c>
      <c r="L165" s="11" t="e">
        <f>IF(K165=" ",0,MAXA(VLOOKUP(K165,K$23:L$49,2),0))</f>
        <v>#N/A</v>
      </c>
      <c r="M165" s="14" t="e">
        <f>IF(L165=0,0,MAXA(VLOOKUP(L165,L$23:M$49,2),0))</f>
        <v>#N/A</v>
      </c>
      <c r="O165" s="11" t="e">
        <f>IF(N165=" ",0,MAXA(VLOOKUP(N165,N$23:O$49,2),0))</f>
        <v>#N/A</v>
      </c>
      <c r="P165" s="15" t="e">
        <f>IF(O165=0,0,MAXA(VLOOKUP(O165,O$23:P$49,2),0))</f>
        <v>#N/A</v>
      </c>
      <c r="R165" s="11" t="e">
        <f>IF(Q165=" ",0,MAXA(VLOOKUP(Q165,Q$23:R$49,2),0))</f>
        <v>#N/A</v>
      </c>
      <c r="S165" s="16" t="e">
        <f>IF(R165=0,0,MAXA(VLOOKUP(R165,R$23:S$49,2),0))</f>
        <v>#N/A</v>
      </c>
      <c r="U165" s="11" t="e">
        <f>IF(T165=" ",0,MAXA(VLOOKUP(T165,T$23:U$49,2),0))</f>
        <v>#N/A</v>
      </c>
      <c r="V165" s="14" t="e">
        <f>IF(U165=0,0,MAXA(VLOOKUP(U165,U$23:V$49,2),0))</f>
        <v>#N/A</v>
      </c>
      <c r="W165" s="25" t="s">
        <v>63</v>
      </c>
      <c r="X165" s="26" t="s">
        <v>63</v>
      </c>
      <c r="AA165" s="75">
        <f>SUM(Y165,Z165,)</f>
        <v>0</v>
      </c>
      <c r="AB165" t="e">
        <f>SUM(G165,J165,M165,Z165)</f>
        <v>#N/A</v>
      </c>
      <c r="AC165" t="e">
        <f>SUM(P165, S165, V165, Y165)</f>
        <v>#N/A</v>
      </c>
      <c r="AD165" t="e">
        <f>SUM(W165, X165, AB165, AC165)</f>
        <v>#N/A</v>
      </c>
      <c r="AE165" s="85"/>
      <c r="AF165" s="85"/>
    </row>
    <row r="166" spans="1:32" x14ac:dyDescent="0.25">
      <c r="A166" t="s">
        <v>63</v>
      </c>
      <c r="B166" t="s">
        <v>63</v>
      </c>
      <c r="C166" t="s">
        <v>63</v>
      </c>
      <c r="D166" s="84" t="s">
        <v>63</v>
      </c>
      <c r="F166" s="11" t="e">
        <f>IF(E166=" ",0,MAXA(VLOOKUP(E166,E$23:F$49,2),0))</f>
        <v>#N/A</v>
      </c>
      <c r="G166" s="12" t="e">
        <f>IF(F166=0,0,MAXA(VLOOKUP(F166,F$23:G$49,2),0))</f>
        <v>#N/A</v>
      </c>
      <c r="I166" s="11" t="e">
        <f>IF(H166=" ",0,MAXA(VLOOKUP(H166,H$23:I$49,2),0))</f>
        <v>#N/A</v>
      </c>
      <c r="J166" s="13" t="e">
        <f>IF(I166=0,0,MAXA(VLOOKUP(I166,I$23:J$49,2),0))</f>
        <v>#N/A</v>
      </c>
      <c r="L166" s="11" t="e">
        <f>IF(K166=" ",0,MAXA(VLOOKUP(K166,K$23:L$49,2),0))</f>
        <v>#N/A</v>
      </c>
      <c r="M166" s="14" t="e">
        <f>IF(L166=0,0,MAXA(VLOOKUP(L166,L$23:M$49,2),0))</f>
        <v>#N/A</v>
      </c>
      <c r="O166" s="11" t="e">
        <f>IF(N166=" ",0,MAXA(VLOOKUP(N166,N$23:O$49,2),0))</f>
        <v>#N/A</v>
      </c>
      <c r="P166" s="15" t="e">
        <f>IF(O166=0,0,MAXA(VLOOKUP(O166,O$23:P$49,2),0))</f>
        <v>#N/A</v>
      </c>
      <c r="R166" s="11" t="e">
        <f>IF(Q166=" ",0,MAXA(VLOOKUP(Q166,Q$23:R$49,2),0))</f>
        <v>#N/A</v>
      </c>
      <c r="S166" s="16" t="e">
        <f>IF(R166=0,0,MAXA(VLOOKUP(R166,R$23:S$49,2),0))</f>
        <v>#N/A</v>
      </c>
      <c r="U166" s="11" t="e">
        <f>IF(T166=" ",0,MAXA(VLOOKUP(T166,T$23:U$49,2),0))</f>
        <v>#N/A</v>
      </c>
      <c r="V166" s="14" t="e">
        <f>IF(U166=0,0,MAXA(VLOOKUP(U166,U$23:V$49,2),0))</f>
        <v>#N/A</v>
      </c>
      <c r="W166" s="25" t="s">
        <v>63</v>
      </c>
      <c r="X166" s="26" t="s">
        <v>63</v>
      </c>
      <c r="AA166" s="75">
        <f>SUM(Y166,Z166,)</f>
        <v>0</v>
      </c>
      <c r="AB166" t="e">
        <f>SUM(G166,J166,M166,Z166)</f>
        <v>#N/A</v>
      </c>
      <c r="AC166" t="e">
        <f>SUM(P166, S166, V166, Y166)</f>
        <v>#N/A</v>
      </c>
      <c r="AD166" t="e">
        <f>SUM(W166, X166, AB166, AC166)</f>
        <v>#N/A</v>
      </c>
      <c r="AE166" s="85"/>
      <c r="AF166" s="85"/>
    </row>
    <row r="167" spans="1:32" x14ac:dyDescent="0.25">
      <c r="B167" t="s">
        <v>69</v>
      </c>
      <c r="C167" t="s">
        <v>60</v>
      </c>
      <c r="G167" s="12" t="e">
        <f>SUM(G163:G166)</f>
        <v>#N/A</v>
      </c>
      <c r="J167" s="12" t="e">
        <f>SUM(J163:J166)</f>
        <v>#N/A</v>
      </c>
      <c r="M167" s="12" t="e">
        <f>SUM(M163:M166)</f>
        <v>#N/A</v>
      </c>
      <c r="P167" s="12" t="e">
        <f>SUM(P163:P166)</f>
        <v>#N/A</v>
      </c>
      <c r="S167" s="12" t="e">
        <f>SUM(S163:S166)</f>
        <v>#N/A</v>
      </c>
      <c r="V167" s="12" t="e">
        <f>SUM(V163:V166)</f>
        <v>#N/A</v>
      </c>
      <c r="W167" s="72"/>
      <c r="X167" s="73"/>
      <c r="Y167" s="74"/>
      <c r="Z167" s="74"/>
      <c r="AA167" s="75"/>
      <c r="AB167" s="76"/>
      <c r="AC167" s="32"/>
      <c r="AE167" s="85"/>
      <c r="AF167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McLachlan, Carla</dc:creator>
  <cp:lastModifiedBy>Raul Hasbun</cp:lastModifiedBy>
  <dcterms:created xsi:type="dcterms:W3CDTF">2013-04-24T17:45:40Z</dcterms:created>
  <dcterms:modified xsi:type="dcterms:W3CDTF">2020-05-05T14:16:19Z</dcterms:modified>
</cp:coreProperties>
</file>