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forbushm_msu_edu/Documents/FromDropbox/FFA Ag Skills Contest info/"/>
    </mc:Choice>
  </mc:AlternateContent>
  <xr:revisionPtr revIDLastSave="5" documentId="13_ncr:1_{497050C0-A10E-4610-85FB-6D457443024E}" xr6:coauthVersionLast="47" xr6:coauthVersionMax="47" xr10:uidLastSave="{66EC967E-5E8B-4D39-A7A8-0F32F3D7C3A2}"/>
  <bookViews>
    <workbookView xWindow="-120" yWindow="-120" windowWidth="25440" windowHeight="15390" activeTab="2" xr2:uid="{00000000-000D-0000-FFFF-FFFF00000000}"/>
  </bookViews>
  <sheets>
    <sheet name="TAB" sheetId="1" r:id="rId1"/>
    <sheet name="Indiv" sheetId="3" r:id="rId2"/>
    <sheet name="Team" sheetId="2" r:id="rId3"/>
  </sheets>
  <definedNames>
    <definedName name="\B">TAB!#REF!</definedName>
    <definedName name="\E">TAB!$AL$57</definedName>
    <definedName name="\H">TAB!#REF!</definedName>
    <definedName name="\P">TAB!#REF!</definedName>
    <definedName name="\R">TAB!#REF!</definedName>
    <definedName name="\S">TAB!#REF!</definedName>
    <definedName name="_Key1" localSheetId="0" hidden="1">TAB!#REF!</definedName>
    <definedName name="_Key2" localSheetId="0" hidden="1">TAB!#REF!</definedName>
    <definedName name="_Order1" localSheetId="0" hidden="1">255</definedName>
    <definedName name="_Order2" localSheetId="0" hidden="1">255</definedName>
    <definedName name="_Sort" localSheetId="0" hidden="1">TAB!#REF!</definedName>
    <definedName name="ACwvu.all." localSheetId="0" hidden="1">TAB!#REF!</definedName>
    <definedName name="ACwvu.indbeef." localSheetId="0" hidden="1">TAB!$50:$52</definedName>
    <definedName name="ACwvu.indover." localSheetId="0" hidden="1">TAB!#REF!</definedName>
    <definedName name="ACwvu.indsheep." localSheetId="0" hidden="1">TAB!$AJ:$AK</definedName>
    <definedName name="ACwvu.indswine." localSheetId="0" hidden="1">TAB!$AJ:$AK</definedName>
    <definedName name="ACwvu.indtotal." localSheetId="0" hidden="1">TAB!$50:$52</definedName>
    <definedName name="ACwvu.notop." localSheetId="0" hidden="1">TAB!$B$58</definedName>
    <definedName name="ACwvu.placings." localSheetId="0" hidden="1">TAB!$AD:$AK</definedName>
    <definedName name="ACwvu.teambeef." localSheetId="0" hidden="1">TAB!$AJ:$AK</definedName>
    <definedName name="ACwvu.teamover." localSheetId="0" hidden="1">TAB!$AH:$AH</definedName>
    <definedName name="ACwvu.teamsheep." localSheetId="0" hidden="1">TAB!$AJ:$AK</definedName>
    <definedName name="ACwvu.teamswine." localSheetId="0" hidden="1">TAB!$AJ:$AK</definedName>
    <definedName name="ACwvu.teamtotal." localSheetId="0" hidden="1">TAB!$C:$D</definedName>
    <definedName name="BEEF">TAB!#REF!</definedName>
    <definedName name="Cwvu.indbeef." localSheetId="0" hidden="1">TAB!$1:$52,TAB!#REF!,TAB!#REF!,TAB!#REF!,TAB!#REF!,TAB!#REF!,TAB!#REF!,TAB!#REF!,TAB!#REF!,TAB!#REF!,TAB!#REF!,TAB!#REF!,TAB!#REF!,TAB!#REF!,TAB!#REF!</definedName>
    <definedName name="Cwvu.indover." localSheetId="0" hidden="1">TAB!$1:$52,TAB!#REF!,TAB!#REF!,TAB!#REF!,TAB!#REF!,TAB!#REF!,TAB!#REF!,TAB!#REF!,TAB!#REF!,TAB!#REF!,TAB!#REF!,TAB!#REF!,TAB!#REF!,TAB!#REF!,TAB!#REF!</definedName>
    <definedName name="Cwvu.indsheep." localSheetId="0" hidden="1">TAB!$1:$52,TAB!#REF!,TAB!#REF!,TAB!#REF!,TAB!#REF!,TAB!#REF!,TAB!#REF!,TAB!#REF!,TAB!#REF!,TAB!#REF!,TAB!#REF!,TAB!#REF!,TAB!#REF!,TAB!#REF!,TAB!#REF!</definedName>
    <definedName name="Cwvu.indswine." localSheetId="0" hidden="1">TAB!$1:$52,TAB!#REF!,TAB!#REF!,TAB!#REF!,TAB!#REF!,TAB!#REF!,TAB!#REF!,TAB!#REF!,TAB!#REF!,TAB!#REF!,TAB!#REF!,TAB!#REF!,TAB!#REF!,TAB!#REF!,TAB!#REF!</definedName>
    <definedName name="Cwvu.indtotal." localSheetId="0" hidden="1">TAB!$1:$52,TAB!#REF!,TAB!#REF!,TAB!#REF!,TAB!#REF!,TAB!#REF!,TAB!#REF!,TAB!#REF!,TAB!#REF!,TAB!#REF!,TAB!#REF!,TAB!#REF!,TAB!#REF!,TAB!#REF!,TAB!#REF!</definedName>
    <definedName name="Cwvu.notop." localSheetId="0" hidden="1">TAB!$1:$49</definedName>
    <definedName name="Cwvu.placings." localSheetId="0" hidden="1">TAB!$1:$49</definedName>
    <definedName name="Cwvu.teambeef." localSheetId="0" hidden="1">TAB!$1:$52,TAB!#REF!,TAB!#REF!,TAB!#REF!,TAB!#REF!,TAB!#REF!,TAB!#REF!,TAB!#REF!,TAB!#REF!,TAB!#REF!,TAB!#REF!,TAB!#REF!,TAB!#REF!,TAB!#REF!,TAB!#REF!</definedName>
    <definedName name="Cwvu.teamover." localSheetId="0" hidden="1">TAB!$1:$52,TAB!#REF!,TAB!#REF!,TAB!#REF!,TAB!#REF!,TAB!#REF!,TAB!#REF!,TAB!#REF!,TAB!#REF!,TAB!#REF!,TAB!#REF!,TAB!#REF!,TAB!#REF!,TAB!#REF!,TAB!#REF!</definedName>
    <definedName name="Cwvu.teamsheep." localSheetId="0" hidden="1">TAB!$1:$52,TAB!#REF!,TAB!#REF!,TAB!#REF!,TAB!#REF!,TAB!#REF!,TAB!#REF!,TAB!#REF!,TAB!#REF!,TAB!#REF!,TAB!#REF!,TAB!#REF!,TAB!#REF!,TAB!#REF!,TAB!#REF!</definedName>
    <definedName name="Cwvu.teamswine." localSheetId="0" hidden="1">TAB!$1:$52,TAB!#REF!,TAB!#REF!,TAB!#REF!,TAB!#REF!,TAB!#REF!,TAB!#REF!,TAB!#REF!,TAB!#REF!,TAB!#REF!,TAB!#REF!,TAB!#REF!,TAB!#REF!,TAB!#REF!,TAB!#REF!</definedName>
    <definedName name="Cwvu.teamtotal." localSheetId="0" hidden="1">TAB!$1:$52,TAB!#REF!,TAB!#REF!,TAB!#REF!,TAB!#REF!,TAB!#REF!,TAB!#REF!,TAB!#REF!,TAB!#REF!,TAB!#REF!,TAB!#REF!,TAB!#REF!,TAB!#REF!,TAB!#REF!,TAB!#REF!</definedName>
    <definedName name="_xlnm.Database">TAB!#REF!</definedName>
    <definedName name="EVALUATION">TAB!$AL$57</definedName>
    <definedName name="PLACING">TAB!#REF!</definedName>
    <definedName name="_xlnm.Print_Area" localSheetId="0">TAB!$B$53:$AM$58</definedName>
    <definedName name="_xlnm.Print_Titles" localSheetId="0">TAB!$B:$E,TAB!$53:$58</definedName>
    <definedName name="REASONS">TAB!#REF!</definedName>
    <definedName name="Rwvu.indbeef." localSheetId="0" hidden="1">TAB!$F:$AE,TAB!$AH:$AH,TAB!$AK:$AK</definedName>
    <definedName name="Rwvu.indover." localSheetId="0" hidden="1">TAB!$F:$AH</definedName>
    <definedName name="Rwvu.indsheep." localSheetId="0" hidden="1">TAB!$F:$AE,TAB!$AJ:$AK</definedName>
    <definedName name="Rwvu.indswine." localSheetId="0" hidden="1">TAB!$F:$AE,TAB!$AH:$AH,TAB!$AJ:$AK</definedName>
    <definedName name="Rwvu.indtotal." localSheetId="0" hidden="1">TAB!$F:$AE</definedName>
    <definedName name="Rwvu.placings." localSheetId="0" hidden="1">TAB!$AD:$AK</definedName>
    <definedName name="Rwvu.teambeef." localSheetId="0" hidden="1">TAB!$B:$D,TAB!$F:$AE,TAB!#REF!,TAB!$AJ:$AK</definedName>
    <definedName name="Rwvu.teamover." localSheetId="0" hidden="1">TAB!$B:$D,TAB!$F:$AH</definedName>
    <definedName name="Rwvu.teamsheep." localSheetId="0" hidden="1">TAB!$B:$D,TAB!$F:$AE,TAB!$AJ:$AK</definedName>
    <definedName name="Rwvu.teamswine." localSheetId="0" hidden="1">TAB!$B:$D,TAB!$F:$AE,TAB!$AH:$AH,TAB!$AJ:$AK</definedName>
    <definedName name="Rwvu.teamtotal." localSheetId="0" hidden="1">TAB!$B:$D,TAB!$F:$AE</definedName>
    <definedName name="SHEEP">TAB!#REF!</definedName>
    <definedName name="SWINE">TAB!#REF!</definedName>
    <definedName name="Swvu.all." localSheetId="0" hidden="1">TAB!#REF!</definedName>
    <definedName name="Swvu.indbeef." localSheetId="0" hidden="1">TAB!$50:$52</definedName>
    <definedName name="Swvu.indover." localSheetId="0" hidden="1">TAB!#REF!</definedName>
    <definedName name="Swvu.indsheep." localSheetId="0" hidden="1">TAB!$AJ:$AK</definedName>
    <definedName name="Swvu.indswine." localSheetId="0" hidden="1">TAB!$AJ:$AK</definedName>
    <definedName name="Swvu.indtotal." localSheetId="0" hidden="1">TAB!$50:$52</definedName>
    <definedName name="Swvu.notop." localSheetId="0" hidden="1">TAB!$B$58</definedName>
    <definedName name="Swvu.placings." localSheetId="0" hidden="1">TAB!$AD:$AK</definedName>
    <definedName name="Swvu.teambeef." localSheetId="0" hidden="1">TAB!$AJ:$AK</definedName>
    <definedName name="Swvu.teamover." localSheetId="0" hidden="1">TAB!$AH:$AH</definedName>
    <definedName name="Swvu.teamsheep." localSheetId="0" hidden="1">TAB!$AJ:$AK</definedName>
    <definedName name="Swvu.teamswine." localSheetId="0" hidden="1">TAB!$AJ:$AK</definedName>
    <definedName name="Swvu.teamtotal." localSheetId="0" hidden="1">TAB!$C:$D</definedName>
    <definedName name="wvu.all." localSheetId="0" hidden="1">{TRUE,TRUE,-0.8,-12.2,483.6,265.8,FALSE,TRUE,TRUE,TRUE,0,1,#N/A,1,#N/A,10.7391304347826,18,1,FALSE,FALSE,3,TRUE,1,FALSE,100,"Swvu.all.","ACwvu.all.",#N/A,FALSE,FALSE,0.5,0.5,1,0.5,2,"&amp;C1996 MID-SOUTH FAIR INTERCOLLEGIATE LIVESTOCK JUDGING CONTEST","",FALSE,FALSE,FALSE,FALSE,1,61,#N/A,#N/A,"=R60C29:R223C50","=C1:C4,R53:R59",#N/A,#N/A,FALSE,FALSE,FALSE,1,360,300,FALSE,FALSE,TRUE,TRUE,TRUE}</definedName>
    <definedName name="wvu.indbeef." localSheetId="0" hidden="1">{TRUE,TRUE,-0.8,-12.2,483.6,265.8,FALSE,TRUE,TRUE,TRUE,0,1,#N/A,53,#N/A,50.3464052287582,22,1,FALSE,FALSE,3,TRUE,1,FALSE,100,"Swvu.indbeef.","ACwvu.indbeef.",#N/A,FALSE,FALSE,0.5,0.5,1,0.5,1,"&amp;CBeef Selection Individuals","",FALSE,FALSE,FALSE,FALSE,1,61,#N/A,#N/A,FALSE,"=C1:C4,R53:R58","Rwvu.indbeef.","Cwvu.indbeef.",FALSE,FALSE,FALSE,1,360,300,FALSE,FALSE,TRUE,TRUE,TRUE}</definedName>
    <definedName name="wvu.indover." localSheetId="0" hidden="1">{TRUE,TRUE,-0.8,-12.2,483.6,265.8,FALSE,TRUE,TRUE,TRUE,0,1,#N/A,53,#N/A,50.7385620915033,22,1,FALSE,FALSE,3,TRUE,1,FALSE,100,"Swvu.indover.","ACwvu.indover.",#N/A,FALSE,FALSE,0.5,0.5,1,0.5,1,"&amp;COverall Selection Individuals","",FALSE,FALSE,FALSE,FALSE,1,61,#N/A,#N/A,FALSE,"=C1:C4,R53:R58","Rwvu.indover.","Cwvu.indover.",FALSE,FALSE,FALSE,1,360,300,FALSE,FALSE,TRUE,TRUE,TRUE}</definedName>
    <definedName name="wvu.indsheep." localSheetId="0" hidden="1">{TRUE,TRUE,-0.8,-12.2,483.6,265.8,FALSE,TRUE,TRUE,TRUE,0,1,#N/A,53,#N/A,50.4052287581699,22,1,FALSE,FALSE,3,TRUE,1,FALSE,100,"Swvu.indsheep.","ACwvu.indsheep.",#N/A,FALSE,FALSE,0.5,0.5,1,0.5,1,"&amp;CSheep Selection Individuals","",FALSE,FALSE,FALSE,FALSE,1,61,#N/A,#N/A,FALSE,"=C1:C4,R53:R58","Rwvu.indsheep.","Cwvu.indsheep.",FALSE,FALSE,FALSE,1,360,300,FALSE,FALSE,TRUE,TRUE,TRUE}</definedName>
    <definedName name="wvu.indswine." localSheetId="0" hidden="1">{TRUE,TRUE,-0.8,-12.2,483.6,265.8,FALSE,TRUE,TRUE,TRUE,0,1,#N/A,53,#N/A,50.562091503268,22,1,FALSE,FALSE,3,TRUE,1,FALSE,100,"Swvu.indswine.","ACwvu.indswine.",#N/A,FALSE,FALSE,0.5,0.5,1,0.5,1,"&amp;CSwine Selection Individuals","",FALSE,FALSE,FALSE,FALSE,1,61,#N/A,#N/A,FALSE,"=C1:C4,R53:R58","Rwvu.indswine.","Cwvu.indswine.",FALSE,FALSE,FALSE,1,360,300,FALSE,FALSE,TRUE,TRUE,TRUE}</definedName>
    <definedName name="wvu.indtotal." localSheetId="0" hidden="1">{TRUE,TRUE,-0.8,-12.2,483.6,265.8,FALSE,TRUE,TRUE,TRUE,0,1,#N/A,53,#N/A,44.1466666666667,22,1,FALSE,FALSE,3,TRUE,1,FALSE,100,"Swvu.indtotal.","ACwvu.indtotal.",#N/A,FALSE,FALSE,0.5,0.5,1,0.5,1,"&amp;CBeef Selection Individuals","",FALSE,FALSE,FALSE,FALSE,1,61,#N/A,#N/A,FALSE,"=C1:C4,R53:R58","Rwvu.indtotal.","Cwvu.indtotal.",FALSE,FALSE,FALSE,1,360,300,FALSE,FALSE,TRUE,TRUE,TRUE}</definedName>
    <definedName name="wvu.notop." localSheetId="0" hidden="1">{TRUE,TRUE,-0.8,-12.2,483.6,265.8,FALSE,TRUE,TRUE,TRUE,0,1,#N/A,53,#N/A,10.7391304347826,18,1,FALSE,FALSE,3,TRUE,1,FALSE,100,"Swvu.notop.","ACwvu.notop.",#N/A,FALSE,FALSE,0.5,0.5,1,0.5,2,"&amp;CSelection Contest Placings","",FALSE,FALSE,FALSE,FALSE,1,61,#N/A,#N/A,FALSE,"=C1:C4,R53:R58",#N/A,"Cwvu.notop.",FALSE,FALSE,FALSE,1,360,300,FALSE,FALSE,TRUE,TRUE,TRUE}</definedName>
    <definedName name="wvu.placings." localSheetId="0" hidden="1">{TRUE,TRUE,-0.8,-12.2,483.6,265.8,FALSE,TRUE,TRUE,TRUE,0,1,#N/A,50,#N/A,10.7391304347826,18,1,FALSE,FALSE,3,TRUE,1,FALSE,100,"Swvu.placings.","ACwvu.placings.",#N/A,FALSE,FALSE,0.5,0.5,1,0.5,2,"&amp;CSelection Contest Placings","",FALSE,FALSE,FALSE,FALSE,1,61,#N/A,#N/A,FALSE,"=C1:C4,R51:R55","Rwvu.placings.","Cwvu.placings.",FALSE,FALSE,TRUE,1,360,300,FALSE,FALSE,TRUE,TRUE,TRUE}</definedName>
    <definedName name="wvu.teambeef." localSheetId="0" hidden="1">{TRUE,TRUE,-0.8,-12.2,483.6,265.8,FALSE,TRUE,TRUE,TRUE,0,4,#N/A,53,#N/A,48.9277108433735,117,1,FALSE,FALSE,3,TRUE,1,FALSE,100,"Swvu.teambeef.","ACwvu.teambeef.",#N/A,FALSE,FALSE,0.5,0.5,1,0.5,1,"&amp;CBeef Selection Teams","",FALSE,FALSE,FALSE,FALSE,1,61,#N/A,#N/A,FALSE,"=C1:C4,R53:R58","Rwvu.teambeef.","Cwvu.teambeef.",FALSE,FALSE,FALSE,1,360,300,FALSE,FALSE,TRUE,TRUE,TRUE}</definedName>
    <definedName name="wvu.teamover." localSheetId="0" hidden="1">{TRUE,TRUE,-0.8,-12.2,483.6,265.8,FALSE,TRUE,TRUE,TRUE,0,4,#N/A,53,#N/A,49.1055900621118,117,1,FALSE,FALSE,3,TRUE,1,FALSE,100,"Swvu.teamover.","ACwvu.teamover.",#N/A,FALSE,FALSE,0.5,0.5,1,0.5,1,"&amp;COverall Selection Teams","",FALSE,FALSE,FALSE,FALSE,1,61,#N/A,#N/A,FALSE,"=C1:C4,R53:R58","Rwvu.teamover.","Cwvu.teamover.",FALSE,FALSE,FALSE,1,360,300,FALSE,FALSE,TRUE,TRUE,TRUE}</definedName>
    <definedName name="wvu.teamsheep." localSheetId="0" hidden="1">{TRUE,TRUE,-0.8,-12.2,483.6,265.8,FALSE,TRUE,TRUE,TRUE,0,4,#N/A,53,#N/A,48.7951807228916,117,1,FALSE,FALSE,3,TRUE,1,FALSE,100,"Swvu.teamsheep.","ACwvu.teamsheep.",#N/A,FALSE,FALSE,0.5,0.5,1,0.5,1,"&amp;CSheep Selection Teams","",FALSE,FALSE,FALSE,FALSE,1,61,#N/A,#N/A,FALSE,"=C1:C4,R53:R58","Rwvu.teamsheep.","Cwvu.teamsheep.",FALSE,FALSE,FALSE,1,360,300,FALSE,FALSE,TRUE,TRUE,TRUE}</definedName>
    <definedName name="wvu.teamswine." localSheetId="0" hidden="1">{TRUE,TRUE,-0.8,-12.2,483.6,265.8,FALSE,TRUE,TRUE,TRUE,0,4,#N/A,53,#N/A,48.9397590361446,117,1,FALSE,FALSE,3,TRUE,1,FALSE,100,"Swvu.teamswine.","ACwvu.teamswine.",#N/A,FALSE,FALSE,0.5,0.5,1,0.5,1,"&amp;CSwine Selection Teams","",FALSE,FALSE,FALSE,FALSE,1,61,#N/A,#N/A,FALSE,"=C1:C4,R53:R58","Rwvu.teamswine.","Cwvu.teamswine.",FALSE,FALSE,FALSE,1,360,300,FALSE,FALSE,TRUE,TRUE,TRUE}</definedName>
    <definedName name="wvu.teamtotal." localSheetId="0" hidden="1">{TRUE,TRUE,-0.8,-12.2,483.6,265.8,FALSE,TRUE,TRUE,TRUE,0,4,#N/A,53,#N/A,44.367816091954,117,1,FALSE,FALSE,3,TRUE,1,FALSE,100,"Swvu.teamtotal.","ACwvu.teamtotal.",#N/A,FALSE,FALSE,0.5,0.5,1,0.5,1,"&amp;CSheep Selection Individuals","",FALSE,FALSE,FALSE,FALSE,1,61,#N/A,#N/A,FALSE,"=C1:C4,R53:R58","Rwvu.teamtotal.","Cwvu.teamtotal.",FALSE,FALSE,FALSE,1,360,300,FALSE,FALSE,TRUE,TRUE,TRUE}</definedName>
    <definedName name="Z_59B447C1_06B5_11D2_B211_444553540000_.wvu.Cols" localSheetId="0" hidden="1">TAB!$F:$AE,TAB!$AH:$AH,TAB!$AK:$AK</definedName>
    <definedName name="Z_59B447C2_06B5_11D2_B211_444553540000_.wvu.Cols" localSheetId="0" hidden="1">TAB!$F:$AH</definedName>
    <definedName name="Z_59B447C3_06B5_11D2_B211_444553540000_.wvu.Cols" localSheetId="0" hidden="1">TAB!$F:$AE,TAB!$AJ:$AK</definedName>
    <definedName name="Z_59B447C4_06B5_11D2_B211_444553540000_.wvu.Cols" localSheetId="0" hidden="1">TAB!$F:$AE,TAB!$AH:$AH,TAB!$AJ:$AK</definedName>
    <definedName name="Z_59B447C5_06B5_11D2_B211_444553540000_.wvu.Cols" localSheetId="0" hidden="1">TAB!$F:$AE</definedName>
    <definedName name="Z_59B447C6_06B5_11D2_B211_444553540000_.wvu.Rows" localSheetId="0" hidden="1">TAB!$1:$49</definedName>
    <definedName name="Z_59B447C7_06B5_11D2_B211_444553540000_.wvu.Cols" localSheetId="0" hidden="1">TAB!$AD:$AK</definedName>
    <definedName name="Z_59B447C7_06B5_11D2_B211_444553540000_.wvu.Rows" localSheetId="0" hidden="1">TAB!$1:$49</definedName>
    <definedName name="Z_59B447C9_06B5_11D2_B211_444553540000_.wvu.Cols" localSheetId="0" hidden="1">TAB!$B:$D,TAB!$F:$AH</definedName>
    <definedName name="Z_59B447CA_06B5_11D2_B211_444553540000_.wvu.Cols" localSheetId="0" hidden="1">TAB!$B:$D,TAB!$F:$AE,TAB!$AJ:$AK</definedName>
    <definedName name="Z_59B447CB_06B5_11D2_B211_444553540000_.wvu.Cols" localSheetId="0" hidden="1">TAB!$B:$D,TAB!$F:$AE,TAB!$AH:$AH,TAB!$AJ:$AK</definedName>
    <definedName name="Z_59B447CC_06B5_11D2_B211_444553540000_.wvu.Cols" localSheetId="0" hidden="1">TAB!$B:$D,TAB!$F:$AE</definedName>
    <definedName name="Z_A03AB101_E196_11D1_8F6F_0080C8887D4C_.wvu.Cols" localSheetId="0" hidden="1">TAB!$F:$AE,TAB!$AH:$AH,TAB!$AK:$AK</definedName>
    <definedName name="Z_A03AB101_E196_11D1_8F6F_0080C8887D4C_.wvu.Rows" localSheetId="0" hidden="1">TAB!$1:$52,TAB!#REF!,TAB!#REF!,TAB!#REF!,TAB!#REF!,TAB!#REF!,TAB!#REF!,TAB!#REF!,TAB!#REF!,TAB!#REF!,TAB!#REF!,TAB!#REF!,TAB!#REF!,TAB!#REF!,TAB!#REF!</definedName>
    <definedName name="Z_A03AB102_E196_11D1_8F6F_0080C8887D4C_.wvu.Cols" localSheetId="0" hidden="1">TAB!$F:$AH</definedName>
    <definedName name="Z_A03AB102_E196_11D1_8F6F_0080C8887D4C_.wvu.Rows" localSheetId="0" hidden="1">TAB!$1:$52,TAB!#REF!,TAB!#REF!,TAB!#REF!,TAB!#REF!,TAB!#REF!,TAB!#REF!,TAB!#REF!,TAB!#REF!,TAB!#REF!,TAB!#REF!,TAB!#REF!,TAB!#REF!,TAB!#REF!,TAB!#REF!</definedName>
    <definedName name="Z_A03AB103_E196_11D1_8F6F_0080C8887D4C_.wvu.Cols" localSheetId="0" hidden="1">TAB!$F:$AE,TAB!$AJ:$AK</definedName>
    <definedName name="Z_A03AB103_E196_11D1_8F6F_0080C8887D4C_.wvu.Rows" localSheetId="0" hidden="1">TAB!$1:$52,TAB!#REF!,TAB!#REF!,TAB!#REF!,TAB!#REF!,TAB!#REF!,TAB!#REF!,TAB!#REF!,TAB!#REF!,TAB!#REF!,TAB!#REF!,TAB!#REF!,TAB!#REF!,TAB!#REF!,TAB!#REF!</definedName>
    <definedName name="Z_A03AB104_E196_11D1_8F6F_0080C8887D4C_.wvu.Cols" localSheetId="0" hidden="1">TAB!$F:$AE,TAB!$AH:$AH,TAB!$AJ:$AK</definedName>
    <definedName name="Z_A03AB104_E196_11D1_8F6F_0080C8887D4C_.wvu.Rows" localSheetId="0" hidden="1">TAB!$1:$52,TAB!#REF!,TAB!#REF!,TAB!#REF!,TAB!#REF!,TAB!#REF!,TAB!#REF!,TAB!#REF!,TAB!#REF!,TAB!#REF!,TAB!#REF!,TAB!#REF!,TAB!#REF!,TAB!#REF!,TAB!#REF!</definedName>
    <definedName name="Z_A03AB105_E196_11D1_8F6F_0080C8887D4C_.wvu.Cols" localSheetId="0" hidden="1">TAB!$F:$AE</definedName>
    <definedName name="Z_A03AB105_E196_11D1_8F6F_0080C8887D4C_.wvu.Rows" localSheetId="0" hidden="1">TAB!$1:$52,TAB!#REF!,TAB!#REF!,TAB!#REF!,TAB!#REF!,TAB!#REF!,TAB!#REF!,TAB!#REF!,TAB!#REF!,TAB!#REF!,TAB!#REF!,TAB!#REF!,TAB!#REF!,TAB!#REF!,TAB!#REF!</definedName>
    <definedName name="Z_A03AB106_E196_11D1_8F6F_0080C8887D4C_.wvu.Rows" localSheetId="0" hidden="1">TAB!$1:$49</definedName>
    <definedName name="Z_A03AB107_E196_11D1_8F6F_0080C8887D4C_.wvu.Cols" localSheetId="0" hidden="1">TAB!$AD:$AK</definedName>
    <definedName name="Z_A03AB107_E196_11D1_8F6F_0080C8887D4C_.wvu.Rows" localSheetId="0" hidden="1">TAB!$1:$49</definedName>
    <definedName name="Z_A03AB108_E196_11D1_8F6F_0080C8887D4C_.wvu.Rows" localSheetId="0" hidden="1">TAB!$1:$52,TAB!#REF!,TAB!#REF!,TAB!#REF!,TAB!#REF!,TAB!#REF!,TAB!#REF!,TAB!#REF!,TAB!#REF!,TAB!#REF!,TAB!#REF!,TAB!#REF!,TAB!#REF!,TAB!#REF!,TAB!#REF!</definedName>
    <definedName name="Z_A03AB109_E196_11D1_8F6F_0080C8887D4C_.wvu.Cols" localSheetId="0" hidden="1">TAB!$B:$D,TAB!$F:$AH</definedName>
    <definedName name="Z_A03AB109_E196_11D1_8F6F_0080C8887D4C_.wvu.Rows" localSheetId="0" hidden="1">TAB!$1:$52,TAB!#REF!,TAB!#REF!,TAB!#REF!,TAB!#REF!,TAB!#REF!,TAB!#REF!,TAB!#REF!,TAB!#REF!,TAB!#REF!,TAB!#REF!,TAB!#REF!,TAB!#REF!,TAB!#REF!,TAB!#REF!</definedName>
    <definedName name="Z_A03AB10A_E196_11D1_8F6F_0080C8887D4C_.wvu.Cols" localSheetId="0" hidden="1">TAB!$B:$D,TAB!$F:$AE,TAB!$AJ:$AK</definedName>
    <definedName name="Z_A03AB10A_E196_11D1_8F6F_0080C8887D4C_.wvu.Rows" localSheetId="0" hidden="1">TAB!$1:$52,TAB!#REF!,TAB!#REF!,TAB!#REF!,TAB!#REF!,TAB!#REF!,TAB!#REF!,TAB!#REF!,TAB!#REF!,TAB!#REF!,TAB!#REF!,TAB!#REF!,TAB!#REF!,TAB!#REF!,TAB!#REF!</definedName>
    <definedName name="Z_A03AB10B_E196_11D1_8F6F_0080C8887D4C_.wvu.Cols" localSheetId="0" hidden="1">TAB!$B:$D,TAB!$F:$AE,TAB!$AH:$AH,TAB!$AJ:$AK</definedName>
    <definedName name="Z_A03AB10B_E196_11D1_8F6F_0080C8887D4C_.wvu.Rows" localSheetId="0" hidden="1">TAB!$1:$52,TAB!#REF!,TAB!#REF!,TAB!#REF!,TAB!#REF!,TAB!#REF!,TAB!#REF!,TAB!#REF!,TAB!#REF!,TAB!#REF!,TAB!#REF!,TAB!#REF!,TAB!#REF!,TAB!#REF!,TAB!#REF!</definedName>
    <definedName name="Z_A03AB10C_E196_11D1_8F6F_0080C8887D4C_.wvu.Cols" localSheetId="0" hidden="1">TAB!$B:$D,TAB!$F:$AE</definedName>
    <definedName name="Z_A03AB10C_E196_11D1_8F6F_0080C8887D4C_.wvu.Rows" localSheetId="0" hidden="1">TAB!$1:$52,TAB!#REF!,TAB!#REF!,TAB!#REF!,TAB!#REF!,TAB!#REF!,TAB!#REF!,TAB!#REF!,TAB!#REF!,TAB!#REF!,TAB!#REF!,TAB!#REF!,TAB!#REF!,TAB!#REF!,TAB!#REF!</definedName>
    <definedName name="Z_A99C5621_077C_11D2_8F6F_0080C8887D4C_.wvu.Cols" localSheetId="0" hidden="1">TAB!$F:$AE,TAB!$AH:$AH,TAB!$AK:$AK</definedName>
    <definedName name="Z_A99C5622_077C_11D2_8F6F_0080C8887D4C_.wvu.Cols" localSheetId="0" hidden="1">TAB!$F:$AH</definedName>
    <definedName name="Z_A99C5623_077C_11D2_8F6F_0080C8887D4C_.wvu.Cols" localSheetId="0" hidden="1">TAB!$F:$AE,TAB!$AJ:$AK</definedName>
    <definedName name="Z_A99C5624_077C_11D2_8F6F_0080C8887D4C_.wvu.Cols" localSheetId="0" hidden="1">TAB!$F:$AE,TAB!$AH:$AH,TAB!$AJ:$AK</definedName>
    <definedName name="Z_A99C5625_077C_11D2_8F6F_0080C8887D4C_.wvu.Cols" localSheetId="0" hidden="1">TAB!$F:$AE</definedName>
    <definedName name="Z_A99C5626_077C_11D2_8F6F_0080C8887D4C_.wvu.Rows" localSheetId="0" hidden="1">TAB!$1:$49</definedName>
    <definedName name="Z_A99C5627_077C_11D2_8F6F_0080C8887D4C_.wvu.Cols" localSheetId="0" hidden="1">TAB!$AD:$AK</definedName>
    <definedName name="Z_A99C5627_077C_11D2_8F6F_0080C8887D4C_.wvu.Rows" localSheetId="0" hidden="1">TAB!$1:$49</definedName>
    <definedName name="Z_A99C5629_077C_11D2_8F6F_0080C8887D4C_.wvu.Cols" localSheetId="0" hidden="1">TAB!$B:$D,TAB!$F:$AH</definedName>
    <definedName name="Z_A99C562A_077C_11D2_8F6F_0080C8887D4C_.wvu.Cols" localSheetId="0" hidden="1">TAB!$B:$D,TAB!$F:$AE,TAB!$AJ:$AK</definedName>
    <definedName name="Z_A99C562B_077C_11D2_8F6F_0080C8887D4C_.wvu.Cols" localSheetId="0" hidden="1">TAB!$B:$D,TAB!$F:$AE,TAB!$AH:$AH,TAB!$AJ:$AK</definedName>
    <definedName name="Z_A99C562C_077C_11D2_8F6F_0080C8887D4C_.wvu.Cols" localSheetId="0" hidden="1">TAB!$B:$D,TAB!$F:$AE</definedName>
    <definedName name="Z_E6166F6B_E0FE_11D1_B211_444553540000_.wvu.Cols" localSheetId="0" hidden="1">TAB!$F:$AE,TAB!$AH:$AH,TAB!$AK:$AK</definedName>
    <definedName name="Z_E6166F6B_E0FE_11D1_B211_444553540000_.wvu.Rows" localSheetId="0" hidden="1">TAB!$1:$52,TAB!#REF!,TAB!#REF!,TAB!#REF!,TAB!#REF!,TAB!#REF!,TAB!#REF!,TAB!#REF!,TAB!#REF!,TAB!#REF!,TAB!#REF!,TAB!#REF!,TAB!#REF!,TAB!#REF!,TAB!#REF!</definedName>
    <definedName name="Z_E6166F6C_E0FE_11D1_B211_444553540000_.wvu.Cols" localSheetId="0" hidden="1">TAB!$F:$AH</definedName>
    <definedName name="Z_E6166F6C_E0FE_11D1_B211_444553540000_.wvu.Rows" localSheetId="0" hidden="1">TAB!$1:$52,TAB!#REF!,TAB!#REF!,TAB!#REF!,TAB!#REF!,TAB!#REF!,TAB!#REF!,TAB!#REF!,TAB!#REF!,TAB!#REF!,TAB!#REF!,TAB!#REF!,TAB!#REF!,TAB!#REF!,TAB!#REF!</definedName>
    <definedName name="Z_E6166F6D_E0FE_11D1_B211_444553540000_.wvu.Cols" localSheetId="0" hidden="1">TAB!$F:$AE,TAB!$AJ:$AK</definedName>
    <definedName name="Z_E6166F6D_E0FE_11D1_B211_444553540000_.wvu.Rows" localSheetId="0" hidden="1">TAB!$1:$52,TAB!#REF!,TAB!#REF!,TAB!#REF!,TAB!#REF!,TAB!#REF!,TAB!#REF!,TAB!#REF!,TAB!#REF!,TAB!#REF!,TAB!#REF!,TAB!#REF!,TAB!#REF!,TAB!#REF!,TAB!#REF!</definedName>
    <definedName name="Z_E6166F6E_E0FE_11D1_B211_444553540000_.wvu.Cols" localSheetId="0" hidden="1">TAB!$F:$AE,TAB!$AH:$AH,TAB!$AJ:$AK</definedName>
    <definedName name="Z_E6166F6E_E0FE_11D1_B211_444553540000_.wvu.Rows" localSheetId="0" hidden="1">TAB!$1:$52,TAB!#REF!,TAB!#REF!,TAB!#REF!,TAB!#REF!,TAB!#REF!,TAB!#REF!,TAB!#REF!,TAB!#REF!,TAB!#REF!,TAB!#REF!,TAB!#REF!,TAB!#REF!,TAB!#REF!,TAB!#REF!</definedName>
    <definedName name="Z_E6166F6F_E0FE_11D1_B211_444553540000_.wvu.Cols" localSheetId="0" hidden="1">TAB!$F:$AE</definedName>
    <definedName name="Z_E6166F6F_E0FE_11D1_B211_444553540000_.wvu.Rows" localSheetId="0" hidden="1">TAB!$1:$52,TAB!#REF!,TAB!#REF!,TAB!#REF!,TAB!#REF!,TAB!#REF!,TAB!#REF!,TAB!#REF!,TAB!#REF!,TAB!#REF!,TAB!#REF!,TAB!#REF!,TAB!#REF!,TAB!#REF!,TAB!#REF!</definedName>
    <definedName name="Z_E6166F70_E0FE_11D1_B211_444553540000_.wvu.Rows" localSheetId="0" hidden="1">TAB!$1:$49</definedName>
    <definedName name="Z_E6166F71_E0FE_11D1_B211_444553540000_.wvu.Cols" localSheetId="0" hidden="1">TAB!$AD:$AK</definedName>
    <definedName name="Z_E6166F71_E0FE_11D1_B211_444553540000_.wvu.Rows" localSheetId="0" hidden="1">TAB!$1:$49</definedName>
    <definedName name="Z_E6166F72_E0FE_11D1_B211_444553540000_.wvu.Rows" localSheetId="0" hidden="1">TAB!$1:$52,TAB!#REF!,TAB!#REF!,TAB!#REF!,TAB!#REF!,TAB!#REF!,TAB!#REF!,TAB!#REF!,TAB!#REF!,TAB!#REF!,TAB!#REF!,TAB!#REF!,TAB!#REF!,TAB!#REF!,TAB!#REF!</definedName>
    <definedName name="Z_E6166F73_E0FE_11D1_B211_444553540000_.wvu.Cols" localSheetId="0" hidden="1">TAB!$B:$D,TAB!$F:$AH</definedName>
    <definedName name="Z_E6166F73_E0FE_11D1_B211_444553540000_.wvu.Rows" localSheetId="0" hidden="1">TAB!$1:$52,TAB!#REF!,TAB!#REF!,TAB!#REF!,TAB!#REF!,TAB!#REF!,TAB!#REF!,TAB!#REF!,TAB!#REF!,TAB!#REF!,TAB!#REF!,TAB!#REF!,TAB!#REF!,TAB!#REF!,TAB!#REF!</definedName>
    <definedName name="Z_E6166F74_E0FE_11D1_B211_444553540000_.wvu.Cols" localSheetId="0" hidden="1">TAB!$B:$D,TAB!$F:$AE,TAB!$AJ:$AK</definedName>
    <definedName name="Z_E6166F74_E0FE_11D1_B211_444553540000_.wvu.Rows" localSheetId="0" hidden="1">TAB!$1:$52,TAB!#REF!,TAB!#REF!,TAB!#REF!,TAB!#REF!,TAB!#REF!,TAB!#REF!,TAB!#REF!,TAB!#REF!,TAB!#REF!,TAB!#REF!,TAB!#REF!,TAB!#REF!,TAB!#REF!,TAB!#REF!</definedName>
    <definedName name="Z_E6166F75_E0FE_11D1_B211_444553540000_.wvu.Cols" localSheetId="0" hidden="1">TAB!$B:$D,TAB!$F:$AE,TAB!$AH:$AH,TAB!$AJ:$AK</definedName>
    <definedName name="Z_E6166F75_E0FE_11D1_B211_444553540000_.wvu.Rows" localSheetId="0" hidden="1">TAB!$1:$52,TAB!#REF!,TAB!#REF!,TAB!#REF!,TAB!#REF!,TAB!#REF!,TAB!#REF!,TAB!#REF!,TAB!#REF!,TAB!#REF!,TAB!#REF!,TAB!#REF!,TAB!#REF!,TAB!#REF!,TAB!#REF!</definedName>
    <definedName name="Z_E6166F76_E0FE_11D1_B211_444553540000_.wvu.Cols" localSheetId="0" hidden="1">TAB!$B:$D,TAB!$F:$AE</definedName>
    <definedName name="Z_E6166F76_E0FE_11D1_B211_444553540000_.wvu.Rows" localSheetId="0" hidden="1">TAB!$1:$52,TAB!#REF!,TAB!#REF!,TAB!#REF!,TAB!#REF!,TAB!#REF!,TAB!#REF!,TAB!#REF!,TAB!#REF!,TAB!#REF!,TAB!#REF!,TAB!#REF!,TAB!#REF!,TAB!#REF!,TAB!#REF!</definedName>
    <definedName name="Z_E6166FD5_E0FE_11D1_B211_444553540000_.wvu.Cols" localSheetId="0" hidden="1">TAB!$F:$AE,TAB!$AH:$AH,TAB!$AK:$AK</definedName>
    <definedName name="Z_E6166FD5_E0FE_11D1_B211_444553540000_.wvu.Rows" localSheetId="0" hidden="1">TAB!$1:$52,TAB!#REF!,TAB!#REF!,TAB!#REF!,TAB!#REF!,TAB!#REF!,TAB!#REF!,TAB!#REF!,TAB!#REF!,TAB!#REF!,TAB!#REF!,TAB!#REF!,TAB!#REF!,TAB!#REF!,TAB!#REF!</definedName>
    <definedName name="Z_E6166FD6_E0FE_11D1_B211_444553540000_.wvu.Cols" localSheetId="0" hidden="1">TAB!$F:$AH</definedName>
    <definedName name="Z_E6166FD6_E0FE_11D1_B211_444553540000_.wvu.Rows" localSheetId="0" hidden="1">TAB!$1:$52,TAB!#REF!,TAB!#REF!,TAB!#REF!,TAB!#REF!,TAB!#REF!,TAB!#REF!,TAB!#REF!,TAB!#REF!,TAB!#REF!,TAB!#REF!,TAB!#REF!,TAB!#REF!,TAB!#REF!,TAB!#REF!</definedName>
    <definedName name="Z_E6166FD7_E0FE_11D1_B211_444553540000_.wvu.Cols" localSheetId="0" hidden="1">TAB!$F:$AE,TAB!$AJ:$AK</definedName>
    <definedName name="Z_E6166FD7_E0FE_11D1_B211_444553540000_.wvu.Rows" localSheetId="0" hidden="1">TAB!$1:$52,TAB!#REF!,TAB!#REF!,TAB!#REF!,TAB!#REF!,TAB!#REF!,TAB!#REF!,TAB!#REF!,TAB!#REF!,TAB!#REF!,TAB!#REF!,TAB!#REF!,TAB!#REF!,TAB!#REF!,TAB!#REF!</definedName>
    <definedName name="Z_E6166FD8_E0FE_11D1_B211_444553540000_.wvu.Cols" localSheetId="0" hidden="1">TAB!$F:$AE,TAB!$AH:$AH,TAB!$AJ:$AK</definedName>
    <definedName name="Z_E6166FD8_E0FE_11D1_B211_444553540000_.wvu.Rows" localSheetId="0" hidden="1">TAB!$1:$52,TAB!#REF!,TAB!#REF!,TAB!#REF!,TAB!#REF!,TAB!#REF!,TAB!#REF!,TAB!#REF!,TAB!#REF!,TAB!#REF!,TAB!#REF!,TAB!#REF!,TAB!#REF!,TAB!#REF!,TAB!#REF!</definedName>
    <definedName name="Z_E6166FD9_E0FE_11D1_B211_444553540000_.wvu.Cols" localSheetId="0" hidden="1">TAB!$F:$AE</definedName>
    <definedName name="Z_E6166FD9_E0FE_11D1_B211_444553540000_.wvu.Rows" localSheetId="0" hidden="1">TAB!$1:$52,TAB!#REF!,TAB!#REF!,TAB!#REF!,TAB!#REF!,TAB!#REF!,TAB!#REF!,TAB!#REF!,TAB!#REF!,TAB!#REF!,TAB!#REF!,TAB!#REF!,TAB!#REF!,TAB!#REF!,TAB!#REF!</definedName>
    <definedName name="Z_E6166FDA_E0FE_11D1_B211_444553540000_.wvu.Rows" localSheetId="0" hidden="1">TAB!$1:$49</definedName>
    <definedName name="Z_E6166FDB_E0FE_11D1_B211_444553540000_.wvu.Cols" localSheetId="0" hidden="1">TAB!$AD:$AK</definedName>
    <definedName name="Z_E6166FDB_E0FE_11D1_B211_444553540000_.wvu.Rows" localSheetId="0" hidden="1">TAB!$1:$49</definedName>
    <definedName name="Z_E6166FDC_E0FE_11D1_B211_444553540000_.wvu.Rows" localSheetId="0" hidden="1">TAB!$1:$52,TAB!#REF!,TAB!#REF!,TAB!#REF!,TAB!#REF!,TAB!#REF!,TAB!#REF!,TAB!#REF!,TAB!#REF!,TAB!#REF!,TAB!#REF!,TAB!#REF!,TAB!#REF!,TAB!#REF!,TAB!#REF!</definedName>
    <definedName name="Z_E6166FDD_E0FE_11D1_B211_444553540000_.wvu.Cols" localSheetId="0" hidden="1">TAB!$B:$D,TAB!$F:$AH</definedName>
    <definedName name="Z_E6166FDD_E0FE_11D1_B211_444553540000_.wvu.Rows" localSheetId="0" hidden="1">TAB!$1:$52,TAB!#REF!,TAB!#REF!,TAB!#REF!,TAB!#REF!,TAB!#REF!,TAB!#REF!,TAB!#REF!,TAB!#REF!,TAB!#REF!,TAB!#REF!,TAB!#REF!,TAB!#REF!,TAB!#REF!,TAB!#REF!</definedName>
    <definedName name="Z_E6166FDE_E0FE_11D1_B211_444553540000_.wvu.Cols" localSheetId="0" hidden="1">TAB!$B:$D,TAB!$F:$AE,TAB!$AJ:$AK</definedName>
    <definedName name="Z_E6166FDE_E0FE_11D1_B211_444553540000_.wvu.Rows" localSheetId="0" hidden="1">TAB!$1:$52,TAB!#REF!,TAB!#REF!,TAB!#REF!,TAB!#REF!,TAB!#REF!,TAB!#REF!,TAB!#REF!,TAB!#REF!,TAB!#REF!,TAB!#REF!,TAB!#REF!,TAB!#REF!,TAB!#REF!,TAB!#REF!</definedName>
    <definedName name="Z_E6166FDF_E0FE_11D1_B211_444553540000_.wvu.Cols" localSheetId="0" hidden="1">TAB!$B:$D,TAB!$F:$AE,TAB!$AH:$AH,TAB!$AJ:$AK</definedName>
    <definedName name="Z_E6166FDF_E0FE_11D1_B211_444553540000_.wvu.Rows" localSheetId="0" hidden="1">TAB!$1:$52,TAB!#REF!,TAB!#REF!,TAB!#REF!,TAB!#REF!,TAB!#REF!,TAB!#REF!,TAB!#REF!,TAB!#REF!,TAB!#REF!,TAB!#REF!,TAB!#REF!,TAB!#REF!,TAB!#REF!,TAB!#REF!</definedName>
    <definedName name="Z_E6166FE0_E0FE_11D1_B211_444553540000_.wvu.Cols" localSheetId="0" hidden="1">TAB!$B:$D,TAB!$F:$AE</definedName>
    <definedName name="Z_E6166FE0_E0FE_11D1_B211_444553540000_.wvu.Rows" localSheetId="0" hidden="1">TAB!$1:$52,TAB!#REF!,TAB!#REF!,TAB!#REF!,TAB!#REF!,TAB!#REF!,TAB!#REF!,TAB!#REF!,TAB!#REF!,TAB!#REF!,TAB!#REF!,TAB!#REF!,TAB!#REF!,TAB!#REF!,TAB!#REF!</definedName>
  </definedNames>
  <calcPr calcId="191028"/>
  <customWorkbookViews>
    <customWorkbookView name="teamtotal (TAB)" guid="{A99C562C-077C-11D2-8F6F-0080C8887D4C}" maximized="1" xWindow="2" yWindow="6" windowWidth="634" windowHeight="325" activeSheetId="1"/>
    <customWorkbookView name="teamswine (TAB)" guid="{A99C562B-077C-11D2-8F6F-0080C8887D4C}" maximized="1" xWindow="2" yWindow="6" windowWidth="634" windowHeight="325" activeSheetId="1"/>
    <customWorkbookView name="teamsheep (TAB)" guid="{A99C562A-077C-11D2-8F6F-0080C8887D4C}" maximized="1" xWindow="2" yWindow="6" windowWidth="634" windowHeight="325" activeSheetId="1"/>
    <customWorkbookView name="teamover (TAB)" guid="{A99C5629-077C-11D2-8F6F-0080C8887D4C}" maximized="1" xWindow="2" yWindow="6" windowWidth="634" windowHeight="325" activeSheetId="1"/>
    <customWorkbookView name="teambeef (TAB)" guid="{A99C5628-077C-11D2-8F6F-0080C8887D4C}" maximized="1" xWindow="2" yWindow="6" windowWidth="634" windowHeight="325" activeSheetId="1"/>
    <customWorkbookView name="placings (TAB)" guid="{A99C5627-077C-11D2-8F6F-0080C8887D4C}" maximized="1" xWindow="2" yWindow="6" windowWidth="634" windowHeight="325" activeSheetId="1"/>
    <customWorkbookView name="notop (TAB)" guid="{A99C5626-077C-11D2-8F6F-0080C8887D4C}" maximized="1" xWindow="2" yWindow="6" windowWidth="634" windowHeight="325" activeSheetId="1"/>
    <customWorkbookView name="indtotal (TAB)" guid="{A99C5625-077C-11D2-8F6F-0080C8887D4C}" maximized="1" xWindow="2" yWindow="6" windowWidth="634" windowHeight="325" activeSheetId="1"/>
    <customWorkbookView name="indswine (TAB)" guid="{A99C5624-077C-11D2-8F6F-0080C8887D4C}" maximized="1" xWindow="2" yWindow="6" windowWidth="634" windowHeight="325" activeSheetId="1"/>
    <customWorkbookView name="indsheep (TAB)" guid="{A99C5623-077C-11D2-8F6F-0080C8887D4C}" maximized="1" xWindow="2" yWindow="6" windowWidth="634" windowHeight="325" activeSheetId="1"/>
    <customWorkbookView name="indover (TAB)" guid="{A99C5622-077C-11D2-8F6F-0080C8887D4C}" maximized="1" xWindow="2" yWindow="6" windowWidth="634" windowHeight="325" activeSheetId="1"/>
    <customWorkbookView name="indbeef (TAB)" guid="{A99C5621-077C-11D2-8F6F-0080C8887D4C}" maximized="1" xWindow="2" yWindow="6" windowWidth="634" windowHeight="325" activeSheetId="1"/>
    <customWorkbookView name="all (TAB)" guid="{A99C5620-077C-11D2-8F6F-0080C8887D4C}" maximized="1" xWindow="2" yWindow="6" windowWidth="634" windowHeight="3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51" i="2" l="1"/>
  <c r="AL128" i="2"/>
  <c r="AL113" i="2"/>
  <c r="AL107" i="2"/>
  <c r="AL89" i="2"/>
  <c r="AL77" i="2"/>
  <c r="AI122" i="3"/>
  <c r="AH122" i="3"/>
  <c r="AB122" i="3"/>
  <c r="Y122" i="3"/>
  <c r="V122" i="3"/>
  <c r="S122" i="3"/>
  <c r="P122" i="3"/>
  <c r="M122" i="3"/>
  <c r="J122" i="3"/>
  <c r="G122" i="3"/>
  <c r="AI110" i="3"/>
  <c r="AH110" i="3"/>
  <c r="AB110" i="3"/>
  <c r="Y110" i="3"/>
  <c r="V110" i="3"/>
  <c r="S110" i="3"/>
  <c r="P110" i="3"/>
  <c r="M110" i="3"/>
  <c r="J110" i="3"/>
  <c r="G110" i="3"/>
  <c r="AI114" i="3"/>
  <c r="AH114" i="3"/>
  <c r="AB114" i="3"/>
  <c r="Y114" i="3"/>
  <c r="V114" i="3"/>
  <c r="S114" i="3"/>
  <c r="P114" i="3"/>
  <c r="M114" i="3"/>
  <c r="J114" i="3"/>
  <c r="G114" i="3"/>
  <c r="AI93" i="3"/>
  <c r="AH93" i="3"/>
  <c r="AB93" i="3"/>
  <c r="Y93" i="3"/>
  <c r="V93" i="3"/>
  <c r="S93" i="3"/>
  <c r="P93" i="3"/>
  <c r="M93" i="3"/>
  <c r="J93" i="3"/>
  <c r="G93" i="3"/>
  <c r="AI101" i="3"/>
  <c r="AH101" i="3"/>
  <c r="AB101" i="3"/>
  <c r="Y101" i="3"/>
  <c r="V101" i="3"/>
  <c r="S101" i="3"/>
  <c r="P101" i="3"/>
  <c r="M101" i="3"/>
  <c r="J101" i="3"/>
  <c r="G101" i="3"/>
  <c r="AI115" i="3"/>
  <c r="AH115" i="3"/>
  <c r="AB115" i="3"/>
  <c r="Y115" i="3"/>
  <c r="V115" i="3"/>
  <c r="S115" i="3"/>
  <c r="P115" i="3"/>
  <c r="M115" i="3"/>
  <c r="J115" i="3"/>
  <c r="G115" i="3"/>
  <c r="AI117" i="3"/>
  <c r="AH117" i="3"/>
  <c r="AB117" i="3"/>
  <c r="Y117" i="3"/>
  <c r="V117" i="3"/>
  <c r="S117" i="3"/>
  <c r="P117" i="3"/>
  <c r="M117" i="3"/>
  <c r="J117" i="3"/>
  <c r="G117" i="3"/>
  <c r="AI111" i="3"/>
  <c r="AH111" i="3"/>
  <c r="AB111" i="3"/>
  <c r="Y111" i="3"/>
  <c r="V111" i="3"/>
  <c r="S111" i="3"/>
  <c r="P111" i="3"/>
  <c r="M111" i="3"/>
  <c r="J111" i="3"/>
  <c r="G111" i="3"/>
  <c r="AI109" i="3"/>
  <c r="AH109" i="3"/>
  <c r="AB109" i="3"/>
  <c r="Y109" i="3"/>
  <c r="V109" i="3"/>
  <c r="S109" i="3"/>
  <c r="P109" i="3"/>
  <c r="M109" i="3"/>
  <c r="J109" i="3"/>
  <c r="G109" i="3"/>
  <c r="AI92" i="3"/>
  <c r="AH92" i="3"/>
  <c r="AB92" i="3"/>
  <c r="Y92" i="3"/>
  <c r="V92" i="3"/>
  <c r="S92" i="3"/>
  <c r="P92" i="3"/>
  <c r="M92" i="3"/>
  <c r="J92" i="3"/>
  <c r="G92" i="3"/>
  <c r="AI84" i="3"/>
  <c r="AH84" i="3"/>
  <c r="AB84" i="3"/>
  <c r="Y84" i="3"/>
  <c r="V84" i="3"/>
  <c r="S84" i="3"/>
  <c r="P84" i="3"/>
  <c r="M84" i="3"/>
  <c r="J84" i="3"/>
  <c r="G84" i="3"/>
  <c r="AI71" i="3"/>
  <c r="AH71" i="3"/>
  <c r="AB71" i="3"/>
  <c r="Y71" i="3"/>
  <c r="V71" i="3"/>
  <c r="S71" i="3"/>
  <c r="P71" i="3"/>
  <c r="M71" i="3"/>
  <c r="J71" i="3"/>
  <c r="G71" i="3"/>
  <c r="AI72" i="3"/>
  <c r="AH72" i="3"/>
  <c r="AB72" i="3"/>
  <c r="Y72" i="3"/>
  <c r="V72" i="3"/>
  <c r="S72" i="3"/>
  <c r="P72" i="3"/>
  <c r="M72" i="3"/>
  <c r="J72" i="3"/>
  <c r="G72" i="3"/>
  <c r="AI69" i="3"/>
  <c r="AH69" i="3"/>
  <c r="AB69" i="3"/>
  <c r="Y69" i="3"/>
  <c r="V69" i="3"/>
  <c r="S69" i="3"/>
  <c r="P69" i="3"/>
  <c r="M69" i="3"/>
  <c r="J69" i="3"/>
  <c r="G69" i="3"/>
  <c r="AI65" i="3"/>
  <c r="AH65" i="3"/>
  <c r="AB65" i="3"/>
  <c r="Y65" i="3"/>
  <c r="V65" i="3"/>
  <c r="S65" i="3"/>
  <c r="P65" i="3"/>
  <c r="M65" i="3"/>
  <c r="J65" i="3"/>
  <c r="G65" i="3"/>
  <c r="AI73" i="3"/>
  <c r="AH73" i="3"/>
  <c r="AB73" i="3"/>
  <c r="Y73" i="3"/>
  <c r="V73" i="3"/>
  <c r="S73" i="3"/>
  <c r="P73" i="3"/>
  <c r="M73" i="3"/>
  <c r="J73" i="3"/>
  <c r="G73" i="3"/>
  <c r="AI80" i="3"/>
  <c r="AH80" i="3"/>
  <c r="AB80" i="3"/>
  <c r="Y80" i="3"/>
  <c r="V80" i="3"/>
  <c r="S80" i="3"/>
  <c r="P80" i="3"/>
  <c r="M80" i="3"/>
  <c r="J80" i="3"/>
  <c r="G80" i="3"/>
  <c r="AI102" i="3"/>
  <c r="AH102" i="3"/>
  <c r="AB102" i="3"/>
  <c r="Y102" i="3"/>
  <c r="V102" i="3"/>
  <c r="S102" i="3"/>
  <c r="P102" i="3"/>
  <c r="M102" i="3"/>
  <c r="J102" i="3"/>
  <c r="G102" i="3"/>
  <c r="AI64" i="3"/>
  <c r="AH64" i="3"/>
  <c r="AB64" i="3"/>
  <c r="Y64" i="3"/>
  <c r="V64" i="3"/>
  <c r="S64" i="3"/>
  <c r="P64" i="3"/>
  <c r="M64" i="3"/>
  <c r="J64" i="3"/>
  <c r="G64" i="3"/>
  <c r="AI88" i="3"/>
  <c r="AH88" i="3"/>
  <c r="AB88" i="3"/>
  <c r="Y88" i="3"/>
  <c r="V88" i="3"/>
  <c r="S88" i="3"/>
  <c r="P88" i="3"/>
  <c r="M88" i="3"/>
  <c r="J88" i="3"/>
  <c r="G88" i="3"/>
  <c r="AI87" i="3"/>
  <c r="AH87" i="3"/>
  <c r="AB87" i="3"/>
  <c r="Y87" i="3"/>
  <c r="V87" i="3"/>
  <c r="S87" i="3"/>
  <c r="P87" i="3"/>
  <c r="M87" i="3"/>
  <c r="J87" i="3"/>
  <c r="G87" i="3"/>
  <c r="AI113" i="3"/>
  <c r="AH113" i="3"/>
  <c r="AB113" i="3"/>
  <c r="Y113" i="3"/>
  <c r="V113" i="3"/>
  <c r="S113" i="3"/>
  <c r="P113" i="3"/>
  <c r="M113" i="3"/>
  <c r="J113" i="3"/>
  <c r="G113" i="3"/>
  <c r="AI86" i="3"/>
  <c r="AH86" i="3"/>
  <c r="AB86" i="3"/>
  <c r="Y86" i="3"/>
  <c r="V86" i="3"/>
  <c r="S86" i="3"/>
  <c r="P86" i="3"/>
  <c r="M86" i="3"/>
  <c r="J86" i="3"/>
  <c r="G86" i="3"/>
  <c r="AI108" i="3"/>
  <c r="AH108" i="3"/>
  <c r="AB108" i="3"/>
  <c r="Y108" i="3"/>
  <c r="V108" i="3"/>
  <c r="S108" i="3"/>
  <c r="P108" i="3"/>
  <c r="M108" i="3"/>
  <c r="J108" i="3"/>
  <c r="G108" i="3"/>
  <c r="AI94" i="3"/>
  <c r="AH94" i="3"/>
  <c r="AB94" i="3"/>
  <c r="Y94" i="3"/>
  <c r="V94" i="3"/>
  <c r="S94" i="3"/>
  <c r="P94" i="3"/>
  <c r="M94" i="3"/>
  <c r="J94" i="3"/>
  <c r="G94" i="3"/>
  <c r="AI103" i="3"/>
  <c r="AH103" i="3"/>
  <c r="AB103" i="3"/>
  <c r="Y103" i="3"/>
  <c r="V103" i="3"/>
  <c r="S103" i="3"/>
  <c r="P103" i="3"/>
  <c r="M103" i="3"/>
  <c r="J103" i="3"/>
  <c r="G103" i="3"/>
  <c r="AI95" i="3"/>
  <c r="AH95" i="3"/>
  <c r="AB95" i="3"/>
  <c r="Y95" i="3"/>
  <c r="V95" i="3"/>
  <c r="S95" i="3"/>
  <c r="P95" i="3"/>
  <c r="M95" i="3"/>
  <c r="J95" i="3"/>
  <c r="G95" i="3"/>
  <c r="AI63" i="3"/>
  <c r="AH63" i="3"/>
  <c r="AB63" i="3"/>
  <c r="Y63" i="3"/>
  <c r="V63" i="3"/>
  <c r="S63" i="3"/>
  <c r="P63" i="3"/>
  <c r="M63" i="3"/>
  <c r="J63" i="3"/>
  <c r="G63" i="3"/>
  <c r="AI67" i="3"/>
  <c r="AH67" i="3"/>
  <c r="AB67" i="3"/>
  <c r="Y67" i="3"/>
  <c r="V67" i="3"/>
  <c r="S67" i="3"/>
  <c r="P67" i="3"/>
  <c r="M67" i="3"/>
  <c r="J67" i="3"/>
  <c r="G67" i="3"/>
  <c r="AI62" i="3"/>
  <c r="AH62" i="3"/>
  <c r="AB62" i="3"/>
  <c r="Y62" i="3"/>
  <c r="V62" i="3"/>
  <c r="S62" i="3"/>
  <c r="P62" i="3"/>
  <c r="M62" i="3"/>
  <c r="J62" i="3"/>
  <c r="G62" i="3"/>
  <c r="AI79" i="3"/>
  <c r="AH79" i="3"/>
  <c r="AB79" i="3"/>
  <c r="Y79" i="3"/>
  <c r="V79" i="3"/>
  <c r="S79" i="3"/>
  <c r="P79" i="3"/>
  <c r="M79" i="3"/>
  <c r="J79" i="3"/>
  <c r="G79" i="3"/>
  <c r="AI116" i="3"/>
  <c r="AH116" i="3"/>
  <c r="AB116" i="3"/>
  <c r="Y116" i="3"/>
  <c r="V116" i="3"/>
  <c r="S116" i="3"/>
  <c r="P116" i="3"/>
  <c r="M116" i="3"/>
  <c r="J116" i="3"/>
  <c r="G116" i="3"/>
  <c r="AI118" i="3"/>
  <c r="AH118" i="3"/>
  <c r="AB118" i="3"/>
  <c r="Y118" i="3"/>
  <c r="V118" i="3"/>
  <c r="S118" i="3"/>
  <c r="P118" i="3"/>
  <c r="M118" i="3"/>
  <c r="J118" i="3"/>
  <c r="G118" i="3"/>
  <c r="AI119" i="3"/>
  <c r="AH119" i="3"/>
  <c r="AB119" i="3"/>
  <c r="Y119" i="3"/>
  <c r="V119" i="3"/>
  <c r="S119" i="3"/>
  <c r="P119" i="3"/>
  <c r="M119" i="3"/>
  <c r="J119" i="3"/>
  <c r="G119" i="3"/>
  <c r="AI105" i="3"/>
  <c r="AH105" i="3"/>
  <c r="AB105" i="3"/>
  <c r="Y105" i="3"/>
  <c r="V105" i="3"/>
  <c r="S105" i="3"/>
  <c r="P105" i="3"/>
  <c r="M105" i="3"/>
  <c r="J105" i="3"/>
  <c r="G105" i="3"/>
  <c r="AI91" i="3"/>
  <c r="AH91" i="3"/>
  <c r="AB91" i="3"/>
  <c r="Y91" i="3"/>
  <c r="V91" i="3"/>
  <c r="S91" i="3"/>
  <c r="P91" i="3"/>
  <c r="M91" i="3"/>
  <c r="J91" i="3"/>
  <c r="G91" i="3"/>
  <c r="AI81" i="3"/>
  <c r="AH81" i="3"/>
  <c r="AB81" i="3"/>
  <c r="Y81" i="3"/>
  <c r="V81" i="3"/>
  <c r="S81" i="3"/>
  <c r="P81" i="3"/>
  <c r="M81" i="3"/>
  <c r="J81" i="3"/>
  <c r="G81" i="3"/>
  <c r="AI75" i="3"/>
  <c r="AH75" i="3"/>
  <c r="AB75" i="3"/>
  <c r="Y75" i="3"/>
  <c r="V75" i="3"/>
  <c r="S75" i="3"/>
  <c r="P75" i="3"/>
  <c r="M75" i="3"/>
  <c r="J75" i="3"/>
  <c r="G75" i="3"/>
  <c r="AI106" i="3"/>
  <c r="AH106" i="3"/>
  <c r="AB106" i="3"/>
  <c r="Y106" i="3"/>
  <c r="V106" i="3"/>
  <c r="S106" i="3"/>
  <c r="P106" i="3"/>
  <c r="M106" i="3"/>
  <c r="J106" i="3"/>
  <c r="G106" i="3"/>
  <c r="AI97" i="3"/>
  <c r="AH97" i="3"/>
  <c r="AB97" i="3"/>
  <c r="Y97" i="3"/>
  <c r="V97" i="3"/>
  <c r="S97" i="3"/>
  <c r="P97" i="3"/>
  <c r="M97" i="3"/>
  <c r="J97" i="3"/>
  <c r="G97" i="3"/>
  <c r="AI121" i="3"/>
  <c r="AH121" i="3"/>
  <c r="AB121" i="3"/>
  <c r="Y121" i="3"/>
  <c r="V121" i="3"/>
  <c r="S121" i="3"/>
  <c r="P121" i="3"/>
  <c r="M121" i="3"/>
  <c r="J121" i="3"/>
  <c r="G121" i="3"/>
  <c r="AI107" i="3"/>
  <c r="AH107" i="3"/>
  <c r="AB107" i="3"/>
  <c r="Y107" i="3"/>
  <c r="V107" i="3"/>
  <c r="S107" i="3"/>
  <c r="P107" i="3"/>
  <c r="M107" i="3"/>
  <c r="J107" i="3"/>
  <c r="G107" i="3"/>
  <c r="AI83" i="3"/>
  <c r="AH83" i="3"/>
  <c r="AB83" i="3"/>
  <c r="Y83" i="3"/>
  <c r="V83" i="3"/>
  <c r="S83" i="3"/>
  <c r="P83" i="3"/>
  <c r="M83" i="3"/>
  <c r="J83" i="3"/>
  <c r="G83" i="3"/>
  <c r="AI70" i="3"/>
  <c r="AH70" i="3"/>
  <c r="AB70" i="3"/>
  <c r="Y70" i="3"/>
  <c r="V70" i="3"/>
  <c r="S70" i="3"/>
  <c r="P70" i="3"/>
  <c r="M70" i="3"/>
  <c r="J70" i="3"/>
  <c r="G70" i="3"/>
  <c r="AI76" i="3"/>
  <c r="AH76" i="3"/>
  <c r="AB76" i="3"/>
  <c r="Y76" i="3"/>
  <c r="V76" i="3"/>
  <c r="S76" i="3"/>
  <c r="P76" i="3"/>
  <c r="M76" i="3"/>
  <c r="J76" i="3"/>
  <c r="G76" i="3"/>
  <c r="AI85" i="3"/>
  <c r="AH85" i="3"/>
  <c r="AB85" i="3"/>
  <c r="Y85" i="3"/>
  <c r="V85" i="3"/>
  <c r="S85" i="3"/>
  <c r="P85" i="3"/>
  <c r="M85" i="3"/>
  <c r="J85" i="3"/>
  <c r="G85" i="3"/>
  <c r="AI77" i="3"/>
  <c r="AH77" i="3"/>
  <c r="AB77" i="3"/>
  <c r="Y77" i="3"/>
  <c r="V77" i="3"/>
  <c r="S77" i="3"/>
  <c r="P77" i="3"/>
  <c r="M77" i="3"/>
  <c r="J77" i="3"/>
  <c r="G77" i="3"/>
  <c r="AI99" i="3"/>
  <c r="AH99" i="3"/>
  <c r="AB99" i="3"/>
  <c r="Y99" i="3"/>
  <c r="V99" i="3"/>
  <c r="S99" i="3"/>
  <c r="P99" i="3"/>
  <c r="M99" i="3"/>
  <c r="J99" i="3"/>
  <c r="G99" i="3"/>
  <c r="AI100" i="3"/>
  <c r="AH100" i="3"/>
  <c r="AB100" i="3"/>
  <c r="Y100" i="3"/>
  <c r="V100" i="3"/>
  <c r="S100" i="3"/>
  <c r="P100" i="3"/>
  <c r="M100" i="3"/>
  <c r="J100" i="3"/>
  <c r="G100" i="3"/>
  <c r="AI90" i="3"/>
  <c r="AH90" i="3"/>
  <c r="AB90" i="3"/>
  <c r="Y90" i="3"/>
  <c r="V90" i="3"/>
  <c r="S90" i="3"/>
  <c r="P90" i="3"/>
  <c r="M90" i="3"/>
  <c r="J90" i="3"/>
  <c r="G90" i="3"/>
  <c r="AI112" i="3"/>
  <c r="AH112" i="3"/>
  <c r="AB112" i="3"/>
  <c r="Y112" i="3"/>
  <c r="V112" i="3"/>
  <c r="S112" i="3"/>
  <c r="P112" i="3"/>
  <c r="M112" i="3"/>
  <c r="J112" i="3"/>
  <c r="G112" i="3"/>
  <c r="AI78" i="3"/>
  <c r="AH78" i="3"/>
  <c r="AB78" i="3"/>
  <c r="Y78" i="3"/>
  <c r="V78" i="3"/>
  <c r="S78" i="3"/>
  <c r="P78" i="3"/>
  <c r="M78" i="3"/>
  <c r="J78" i="3"/>
  <c r="G78" i="3"/>
  <c r="AI96" i="3"/>
  <c r="AH96" i="3"/>
  <c r="AB96" i="3"/>
  <c r="Y96" i="3"/>
  <c r="V96" i="3"/>
  <c r="S96" i="3"/>
  <c r="P96" i="3"/>
  <c r="M96" i="3"/>
  <c r="J96" i="3"/>
  <c r="G96" i="3"/>
  <c r="AI82" i="3"/>
  <c r="AH82" i="3"/>
  <c r="AB82" i="3"/>
  <c r="Y82" i="3"/>
  <c r="V82" i="3"/>
  <c r="S82" i="3"/>
  <c r="P82" i="3"/>
  <c r="M82" i="3"/>
  <c r="J82" i="3"/>
  <c r="G82" i="3"/>
  <c r="AI104" i="3"/>
  <c r="AH104" i="3"/>
  <c r="AB104" i="3"/>
  <c r="Y104" i="3"/>
  <c r="V104" i="3"/>
  <c r="S104" i="3"/>
  <c r="P104" i="3"/>
  <c r="M104" i="3"/>
  <c r="J104" i="3"/>
  <c r="G104" i="3"/>
  <c r="AI89" i="3"/>
  <c r="AH89" i="3"/>
  <c r="AB89" i="3"/>
  <c r="Y89" i="3"/>
  <c r="V89" i="3"/>
  <c r="S89" i="3"/>
  <c r="P89" i="3"/>
  <c r="M89" i="3"/>
  <c r="J89" i="3"/>
  <c r="G89" i="3"/>
  <c r="AI120" i="3"/>
  <c r="AH120" i="3"/>
  <c r="AB120" i="3"/>
  <c r="Y120" i="3"/>
  <c r="V120" i="3"/>
  <c r="S120" i="3"/>
  <c r="P120" i="3"/>
  <c r="M120" i="3"/>
  <c r="J120" i="3"/>
  <c r="G120" i="3"/>
  <c r="AI98" i="3"/>
  <c r="AH98" i="3"/>
  <c r="AB98" i="3"/>
  <c r="Y98" i="3"/>
  <c r="V98" i="3"/>
  <c r="S98" i="3"/>
  <c r="P98" i="3"/>
  <c r="M98" i="3"/>
  <c r="J98" i="3"/>
  <c r="G98" i="3"/>
  <c r="AI68" i="3"/>
  <c r="AH68" i="3"/>
  <c r="AB68" i="3"/>
  <c r="Y68" i="3"/>
  <c r="V68" i="3"/>
  <c r="S68" i="3"/>
  <c r="P68" i="3"/>
  <c r="M68" i="3"/>
  <c r="J68" i="3"/>
  <c r="G68" i="3"/>
  <c r="AI66" i="3"/>
  <c r="AH66" i="3"/>
  <c r="AB66" i="3"/>
  <c r="Y66" i="3"/>
  <c r="V66" i="3"/>
  <c r="S66" i="3"/>
  <c r="P66" i="3"/>
  <c r="M66" i="3"/>
  <c r="J66" i="3"/>
  <c r="G66" i="3"/>
  <c r="AI74" i="3"/>
  <c r="AH74" i="3"/>
  <c r="AB74" i="3"/>
  <c r="Y74" i="3"/>
  <c r="V74" i="3"/>
  <c r="S74" i="3"/>
  <c r="P74" i="3"/>
  <c r="M74" i="3"/>
  <c r="J74" i="3"/>
  <c r="G74" i="3"/>
  <c r="AC8" i="3"/>
  <c r="AB8" i="3"/>
  <c r="Z8" i="3"/>
  <c r="Y8" i="3"/>
  <c r="W8" i="3"/>
  <c r="V8" i="3"/>
  <c r="T8" i="3"/>
  <c r="S8" i="3"/>
  <c r="Q8" i="3"/>
  <c r="P8" i="3"/>
  <c r="N8" i="3"/>
  <c r="M8" i="3"/>
  <c r="K8" i="3"/>
  <c r="J8" i="3"/>
  <c r="H8" i="3"/>
  <c r="G8" i="3"/>
  <c r="AB7" i="3"/>
  <c r="Y7" i="3"/>
  <c r="V7" i="3"/>
  <c r="S7" i="3"/>
  <c r="P7" i="3"/>
  <c r="M7" i="3"/>
  <c r="J7" i="3"/>
  <c r="G7" i="3"/>
  <c r="AC6" i="3"/>
  <c r="AC7" i="3" s="1"/>
  <c r="AB6" i="3"/>
  <c r="Z6" i="3"/>
  <c r="Z7" i="3" s="1"/>
  <c r="Y6" i="3"/>
  <c r="W6" i="3"/>
  <c r="W7" i="3" s="1"/>
  <c r="V6" i="3"/>
  <c r="T6" i="3"/>
  <c r="T7" i="3" s="1"/>
  <c r="S6" i="3"/>
  <c r="Q6" i="3"/>
  <c r="Q7" i="3" s="1"/>
  <c r="P6" i="3"/>
  <c r="N6" i="3"/>
  <c r="N7" i="3" s="1"/>
  <c r="M6" i="3"/>
  <c r="K6" i="3"/>
  <c r="K7" i="3" s="1"/>
  <c r="J6" i="3"/>
  <c r="H6" i="3"/>
  <c r="H7" i="3" s="1"/>
  <c r="G6" i="3"/>
  <c r="AC3" i="3"/>
  <c r="AC5" i="3" s="1"/>
  <c r="AB3" i="3"/>
  <c r="Z3" i="3"/>
  <c r="Z5" i="3" s="1"/>
  <c r="Y3" i="3"/>
  <c r="W3" i="3"/>
  <c r="W5" i="3" s="1"/>
  <c r="V3" i="3"/>
  <c r="T3" i="3"/>
  <c r="T5" i="3" s="1"/>
  <c r="S3" i="3"/>
  <c r="Q3" i="3"/>
  <c r="Q5" i="3" s="1"/>
  <c r="P3" i="3"/>
  <c r="N3" i="3"/>
  <c r="N5" i="3" s="1"/>
  <c r="M3" i="3"/>
  <c r="K3" i="3"/>
  <c r="K19" i="3" s="1"/>
  <c r="J3" i="3"/>
  <c r="H3" i="3"/>
  <c r="H5" i="3" s="1"/>
  <c r="G3" i="3"/>
  <c r="H19" i="3" s="1"/>
  <c r="AC2" i="3"/>
  <c r="AB2" i="3"/>
  <c r="Z2" i="3"/>
  <c r="Y2" i="3"/>
  <c r="W2" i="3"/>
  <c r="V2" i="3"/>
  <c r="T2" i="3"/>
  <c r="S2" i="3"/>
  <c r="Q2" i="3"/>
  <c r="P2" i="3"/>
  <c r="N2" i="3"/>
  <c r="M2" i="3"/>
  <c r="K2" i="3"/>
  <c r="J2" i="3"/>
  <c r="H2" i="3"/>
  <c r="G2" i="3"/>
  <c r="AI151" i="2"/>
  <c r="AH151" i="2"/>
  <c r="AB151" i="2"/>
  <c r="Y151" i="2"/>
  <c r="V151" i="2"/>
  <c r="S151" i="2"/>
  <c r="P151" i="2"/>
  <c r="M151" i="2"/>
  <c r="J151" i="2"/>
  <c r="G151" i="2"/>
  <c r="AI150" i="2"/>
  <c r="AH150" i="2"/>
  <c r="AB150" i="2"/>
  <c r="Y150" i="2"/>
  <c r="V150" i="2"/>
  <c r="S150" i="2"/>
  <c r="P150" i="2"/>
  <c r="M150" i="2"/>
  <c r="J150" i="2"/>
  <c r="G150" i="2"/>
  <c r="AI149" i="2"/>
  <c r="AH149" i="2"/>
  <c r="AB149" i="2"/>
  <c r="Y149" i="2"/>
  <c r="V149" i="2"/>
  <c r="S149" i="2"/>
  <c r="P149" i="2"/>
  <c r="M149" i="2"/>
  <c r="J149" i="2"/>
  <c r="G149" i="2"/>
  <c r="AI147" i="2"/>
  <c r="AH147" i="2"/>
  <c r="AB147" i="2"/>
  <c r="Y147" i="2"/>
  <c r="V147" i="2"/>
  <c r="S147" i="2"/>
  <c r="P147" i="2"/>
  <c r="M147" i="2"/>
  <c r="J147" i="2"/>
  <c r="G147" i="2"/>
  <c r="AI145" i="2"/>
  <c r="AH145" i="2"/>
  <c r="AB145" i="2"/>
  <c r="Y145" i="2"/>
  <c r="V145" i="2"/>
  <c r="S145" i="2"/>
  <c r="P145" i="2"/>
  <c r="M145" i="2"/>
  <c r="J145" i="2"/>
  <c r="G145" i="2"/>
  <c r="AI144" i="2"/>
  <c r="AH144" i="2"/>
  <c r="AB144" i="2"/>
  <c r="Y144" i="2"/>
  <c r="V144" i="2"/>
  <c r="S144" i="2"/>
  <c r="P144" i="2"/>
  <c r="M144" i="2"/>
  <c r="J144" i="2"/>
  <c r="G144" i="2"/>
  <c r="AI143" i="2"/>
  <c r="AH143" i="2"/>
  <c r="AB143" i="2"/>
  <c r="Y143" i="2"/>
  <c r="V143" i="2"/>
  <c r="S143" i="2"/>
  <c r="P143" i="2"/>
  <c r="M143" i="2"/>
  <c r="J143" i="2"/>
  <c r="G143" i="2"/>
  <c r="AI142" i="2"/>
  <c r="AH142" i="2"/>
  <c r="AB142" i="2"/>
  <c r="Y142" i="2"/>
  <c r="V142" i="2"/>
  <c r="S142" i="2"/>
  <c r="P142" i="2"/>
  <c r="M142" i="2"/>
  <c r="J142" i="2"/>
  <c r="G142" i="2"/>
  <c r="AI140" i="2"/>
  <c r="AH140" i="2"/>
  <c r="AB140" i="2"/>
  <c r="Y140" i="2"/>
  <c r="V140" i="2"/>
  <c r="S140" i="2"/>
  <c r="P140" i="2"/>
  <c r="M140" i="2"/>
  <c r="J140" i="2"/>
  <c r="G140" i="2"/>
  <c r="AI139" i="2"/>
  <c r="AH139" i="2"/>
  <c r="AB139" i="2"/>
  <c r="Y139" i="2"/>
  <c r="V139" i="2"/>
  <c r="S139" i="2"/>
  <c r="P139" i="2"/>
  <c r="M139" i="2"/>
  <c r="J139" i="2"/>
  <c r="G139" i="2"/>
  <c r="AI137" i="2"/>
  <c r="AH137" i="2"/>
  <c r="AB137" i="2"/>
  <c r="Y137" i="2"/>
  <c r="V137" i="2"/>
  <c r="S137" i="2"/>
  <c r="P137" i="2"/>
  <c r="M137" i="2"/>
  <c r="J137" i="2"/>
  <c r="G137" i="2"/>
  <c r="AI135" i="2"/>
  <c r="AH135" i="2"/>
  <c r="AB135" i="2"/>
  <c r="Y135" i="2"/>
  <c r="V135" i="2"/>
  <c r="S135" i="2"/>
  <c r="P135" i="2"/>
  <c r="M135" i="2"/>
  <c r="J135" i="2"/>
  <c r="G135" i="2"/>
  <c r="AI134" i="2"/>
  <c r="AH134" i="2"/>
  <c r="AB134" i="2"/>
  <c r="Y134" i="2"/>
  <c r="V134" i="2"/>
  <c r="S134" i="2"/>
  <c r="P134" i="2"/>
  <c r="M134" i="2"/>
  <c r="J134" i="2"/>
  <c r="G134" i="2"/>
  <c r="AI133" i="2"/>
  <c r="AH133" i="2"/>
  <c r="AB133" i="2"/>
  <c r="Y133" i="2"/>
  <c r="V133" i="2"/>
  <c r="S133" i="2"/>
  <c r="P133" i="2"/>
  <c r="M133" i="2"/>
  <c r="J133" i="2"/>
  <c r="G133" i="2"/>
  <c r="AI132" i="2"/>
  <c r="AH132" i="2"/>
  <c r="AB132" i="2"/>
  <c r="Y132" i="2"/>
  <c r="V132" i="2"/>
  <c r="S132" i="2"/>
  <c r="P132" i="2"/>
  <c r="M132" i="2"/>
  <c r="J132" i="2"/>
  <c r="G132" i="2"/>
  <c r="AI130" i="2"/>
  <c r="AH130" i="2"/>
  <c r="AB130" i="2"/>
  <c r="Y130" i="2"/>
  <c r="V130" i="2"/>
  <c r="S130" i="2"/>
  <c r="P130" i="2"/>
  <c r="M130" i="2"/>
  <c r="J130" i="2"/>
  <c r="G130" i="2"/>
  <c r="AI128" i="2"/>
  <c r="AH128" i="2"/>
  <c r="AB128" i="2"/>
  <c r="Y128" i="2"/>
  <c r="V128" i="2"/>
  <c r="S128" i="2"/>
  <c r="P128" i="2"/>
  <c r="M128" i="2"/>
  <c r="J128" i="2"/>
  <c r="G128" i="2"/>
  <c r="AI127" i="2"/>
  <c r="AH127" i="2"/>
  <c r="AB127" i="2"/>
  <c r="Y127" i="2"/>
  <c r="V127" i="2"/>
  <c r="S127" i="2"/>
  <c r="P127" i="2"/>
  <c r="M127" i="2"/>
  <c r="J127" i="2"/>
  <c r="G127" i="2"/>
  <c r="AI126" i="2"/>
  <c r="AH126" i="2"/>
  <c r="AB126" i="2"/>
  <c r="Y126" i="2"/>
  <c r="V126" i="2"/>
  <c r="S126" i="2"/>
  <c r="P126" i="2"/>
  <c r="M126" i="2"/>
  <c r="J126" i="2"/>
  <c r="G126" i="2"/>
  <c r="AI124" i="2"/>
  <c r="AH124" i="2"/>
  <c r="AB124" i="2"/>
  <c r="Y124" i="2"/>
  <c r="V124" i="2"/>
  <c r="S124" i="2"/>
  <c r="P124" i="2"/>
  <c r="M124" i="2"/>
  <c r="J124" i="2"/>
  <c r="G124" i="2"/>
  <c r="AI123" i="2"/>
  <c r="AH123" i="2"/>
  <c r="AB123" i="2"/>
  <c r="Y123" i="2"/>
  <c r="V123" i="2"/>
  <c r="S123" i="2"/>
  <c r="P123" i="2"/>
  <c r="M123" i="2"/>
  <c r="J123" i="2"/>
  <c r="G123" i="2"/>
  <c r="AI122" i="2"/>
  <c r="AH122" i="2"/>
  <c r="AB122" i="2"/>
  <c r="Y122" i="2"/>
  <c r="V122" i="2"/>
  <c r="S122" i="2"/>
  <c r="P122" i="2"/>
  <c r="M122" i="2"/>
  <c r="J122" i="2"/>
  <c r="G122" i="2"/>
  <c r="AI121" i="2"/>
  <c r="AH121" i="2"/>
  <c r="AB121" i="2"/>
  <c r="Y121" i="2"/>
  <c r="V121" i="2"/>
  <c r="S121" i="2"/>
  <c r="P121" i="2"/>
  <c r="M121" i="2"/>
  <c r="J121" i="2"/>
  <c r="G121" i="2"/>
  <c r="AI118" i="2"/>
  <c r="AH118" i="2"/>
  <c r="AB118" i="2"/>
  <c r="Y118" i="2"/>
  <c r="V118" i="2"/>
  <c r="S118" i="2"/>
  <c r="P118" i="2"/>
  <c r="M118" i="2"/>
  <c r="J118" i="2"/>
  <c r="G118" i="2"/>
  <c r="AI117" i="2"/>
  <c r="AH117" i="2"/>
  <c r="AB117" i="2"/>
  <c r="Y117" i="2"/>
  <c r="V117" i="2"/>
  <c r="S117" i="2"/>
  <c r="P117" i="2"/>
  <c r="M117" i="2"/>
  <c r="J117" i="2"/>
  <c r="G117" i="2"/>
  <c r="AI116" i="2"/>
  <c r="AH116" i="2"/>
  <c r="AB116" i="2"/>
  <c r="Y116" i="2"/>
  <c r="V116" i="2"/>
  <c r="S116" i="2"/>
  <c r="P116" i="2"/>
  <c r="M116" i="2"/>
  <c r="J116" i="2"/>
  <c r="G116" i="2"/>
  <c r="AI115" i="2"/>
  <c r="AH115" i="2"/>
  <c r="AB115" i="2"/>
  <c r="Y115" i="2"/>
  <c r="V115" i="2"/>
  <c r="S115" i="2"/>
  <c r="P115" i="2"/>
  <c r="M115" i="2"/>
  <c r="J115" i="2"/>
  <c r="G115" i="2"/>
  <c r="AI113" i="2"/>
  <c r="AH113" i="2"/>
  <c r="AB113" i="2"/>
  <c r="Y113" i="2"/>
  <c r="V113" i="2"/>
  <c r="S113" i="2"/>
  <c r="P113" i="2"/>
  <c r="M113" i="2"/>
  <c r="J113" i="2"/>
  <c r="G113" i="2"/>
  <c r="AI112" i="2"/>
  <c r="AH112" i="2"/>
  <c r="AB112" i="2"/>
  <c r="Y112" i="2"/>
  <c r="V112" i="2"/>
  <c r="S112" i="2"/>
  <c r="P112" i="2"/>
  <c r="M112" i="2"/>
  <c r="J112" i="2"/>
  <c r="G112" i="2"/>
  <c r="AI111" i="2"/>
  <c r="AH111" i="2"/>
  <c r="AB111" i="2"/>
  <c r="Y111" i="2"/>
  <c r="V111" i="2"/>
  <c r="S111" i="2"/>
  <c r="P111" i="2"/>
  <c r="M111" i="2"/>
  <c r="J111" i="2"/>
  <c r="G111" i="2"/>
  <c r="AI109" i="2"/>
  <c r="AH109" i="2"/>
  <c r="AB109" i="2"/>
  <c r="Y109" i="2"/>
  <c r="V109" i="2"/>
  <c r="S109" i="2"/>
  <c r="P109" i="2"/>
  <c r="M109" i="2"/>
  <c r="J109" i="2"/>
  <c r="G109" i="2"/>
  <c r="AI107" i="2"/>
  <c r="AH107" i="2"/>
  <c r="AB107" i="2"/>
  <c r="Y107" i="2"/>
  <c r="V107" i="2"/>
  <c r="S107" i="2"/>
  <c r="P107" i="2"/>
  <c r="M107" i="2"/>
  <c r="J107" i="2"/>
  <c r="G107" i="2"/>
  <c r="AI106" i="2"/>
  <c r="AH106" i="2"/>
  <c r="AB106" i="2"/>
  <c r="Y106" i="2"/>
  <c r="V106" i="2"/>
  <c r="S106" i="2"/>
  <c r="P106" i="2"/>
  <c r="M106" i="2"/>
  <c r="J106" i="2"/>
  <c r="G106" i="2"/>
  <c r="AI105" i="2"/>
  <c r="AH105" i="2"/>
  <c r="AB105" i="2"/>
  <c r="Y105" i="2"/>
  <c r="V105" i="2"/>
  <c r="S105" i="2"/>
  <c r="P105" i="2"/>
  <c r="M105" i="2"/>
  <c r="J105" i="2"/>
  <c r="G105" i="2"/>
  <c r="AI103" i="2"/>
  <c r="AH103" i="2"/>
  <c r="AB103" i="2"/>
  <c r="Y103" i="2"/>
  <c r="V103" i="2"/>
  <c r="S103" i="2"/>
  <c r="P103" i="2"/>
  <c r="M103" i="2"/>
  <c r="J103" i="2"/>
  <c r="G103" i="2"/>
  <c r="AI102" i="2"/>
  <c r="AH102" i="2"/>
  <c r="AB102" i="2"/>
  <c r="Y102" i="2"/>
  <c r="V102" i="2"/>
  <c r="S102" i="2"/>
  <c r="P102" i="2"/>
  <c r="M102" i="2"/>
  <c r="J102" i="2"/>
  <c r="G102" i="2"/>
  <c r="AI101" i="2"/>
  <c r="AH101" i="2"/>
  <c r="AB101" i="2"/>
  <c r="Y101" i="2"/>
  <c r="V101" i="2"/>
  <c r="S101" i="2"/>
  <c r="P101" i="2"/>
  <c r="M101" i="2"/>
  <c r="J101" i="2"/>
  <c r="G101" i="2"/>
  <c r="AI100" i="2"/>
  <c r="AH100" i="2"/>
  <c r="AB100" i="2"/>
  <c r="Y100" i="2"/>
  <c r="V100" i="2"/>
  <c r="S100" i="2"/>
  <c r="P100" i="2"/>
  <c r="M100" i="2"/>
  <c r="J100" i="2"/>
  <c r="G100" i="2"/>
  <c r="AI98" i="2"/>
  <c r="AH98" i="2"/>
  <c r="AB98" i="2"/>
  <c r="Y98" i="2"/>
  <c r="V98" i="2"/>
  <c r="S98" i="2"/>
  <c r="P98" i="2"/>
  <c r="M98" i="2"/>
  <c r="J98" i="2"/>
  <c r="G98" i="2"/>
  <c r="AI97" i="2"/>
  <c r="AH97" i="2"/>
  <c r="AB97" i="2"/>
  <c r="Y97" i="2"/>
  <c r="V97" i="2"/>
  <c r="S97" i="2"/>
  <c r="P97" i="2"/>
  <c r="M97" i="2"/>
  <c r="J97" i="2"/>
  <c r="G97" i="2"/>
  <c r="AI96" i="2"/>
  <c r="AH96" i="2"/>
  <c r="AB96" i="2"/>
  <c r="Y96" i="2"/>
  <c r="V96" i="2"/>
  <c r="S96" i="2"/>
  <c r="P96" i="2"/>
  <c r="M96" i="2"/>
  <c r="J96" i="2"/>
  <c r="G96" i="2"/>
  <c r="AI95" i="2"/>
  <c r="AH95" i="2"/>
  <c r="AB95" i="2"/>
  <c r="Y95" i="2"/>
  <c r="V95" i="2"/>
  <c r="S95" i="2"/>
  <c r="P95" i="2"/>
  <c r="M95" i="2"/>
  <c r="J95" i="2"/>
  <c r="G95" i="2"/>
  <c r="AI93" i="2"/>
  <c r="AH93" i="2"/>
  <c r="AB93" i="2"/>
  <c r="Y93" i="2"/>
  <c r="V93" i="2"/>
  <c r="S93" i="2"/>
  <c r="P93" i="2"/>
  <c r="M93" i="2"/>
  <c r="J93" i="2"/>
  <c r="G93" i="2"/>
  <c r="AI92" i="2"/>
  <c r="AH92" i="2"/>
  <c r="AB92" i="2"/>
  <c r="Y92" i="2"/>
  <c r="V92" i="2"/>
  <c r="S92" i="2"/>
  <c r="P92" i="2"/>
  <c r="M92" i="2"/>
  <c r="J92" i="2"/>
  <c r="G92" i="2"/>
  <c r="AI89" i="2"/>
  <c r="AH89" i="2"/>
  <c r="AB89" i="2"/>
  <c r="Y89" i="2"/>
  <c r="V89" i="2"/>
  <c r="S89" i="2"/>
  <c r="P89" i="2"/>
  <c r="M89" i="2"/>
  <c r="J89" i="2"/>
  <c r="G89" i="2"/>
  <c r="AI88" i="2"/>
  <c r="AH88" i="2"/>
  <c r="AB88" i="2"/>
  <c r="Y88" i="2"/>
  <c r="V88" i="2"/>
  <c r="S88" i="2"/>
  <c r="P88" i="2"/>
  <c r="M88" i="2"/>
  <c r="J88" i="2"/>
  <c r="G88" i="2"/>
  <c r="AI87" i="2"/>
  <c r="AH87" i="2"/>
  <c r="AB87" i="2"/>
  <c r="Y87" i="2"/>
  <c r="V87" i="2"/>
  <c r="S87" i="2"/>
  <c r="P87" i="2"/>
  <c r="M87" i="2"/>
  <c r="J87" i="2"/>
  <c r="G87" i="2"/>
  <c r="AI83" i="2"/>
  <c r="AH83" i="2"/>
  <c r="AB83" i="2"/>
  <c r="Y83" i="2"/>
  <c r="V83" i="2"/>
  <c r="S83" i="2"/>
  <c r="P83" i="2"/>
  <c r="M83" i="2"/>
  <c r="J83" i="2"/>
  <c r="G83" i="2"/>
  <c r="AI82" i="2"/>
  <c r="AH82" i="2"/>
  <c r="AB82" i="2"/>
  <c r="Y82" i="2"/>
  <c r="V82" i="2"/>
  <c r="S82" i="2"/>
  <c r="P82" i="2"/>
  <c r="M82" i="2"/>
  <c r="J82" i="2"/>
  <c r="G82" i="2"/>
  <c r="AI81" i="2"/>
  <c r="AH81" i="2"/>
  <c r="AB81" i="2"/>
  <c r="Y81" i="2"/>
  <c r="V81" i="2"/>
  <c r="S81" i="2"/>
  <c r="P81" i="2"/>
  <c r="M81" i="2"/>
  <c r="J81" i="2"/>
  <c r="G81" i="2"/>
  <c r="AI80" i="2"/>
  <c r="AH80" i="2"/>
  <c r="AB80" i="2"/>
  <c r="Y80" i="2"/>
  <c r="V80" i="2"/>
  <c r="S80" i="2"/>
  <c r="P80" i="2"/>
  <c r="M80" i="2"/>
  <c r="J80" i="2"/>
  <c r="G80" i="2"/>
  <c r="AI77" i="2"/>
  <c r="AH77" i="2"/>
  <c r="AB77" i="2"/>
  <c r="Y77" i="2"/>
  <c r="V77" i="2"/>
  <c r="S77" i="2"/>
  <c r="P77" i="2"/>
  <c r="M77" i="2"/>
  <c r="J77" i="2"/>
  <c r="G77" i="2"/>
  <c r="AI76" i="2"/>
  <c r="AH76" i="2"/>
  <c r="AB76" i="2"/>
  <c r="Y76" i="2"/>
  <c r="V76" i="2"/>
  <c r="S76" i="2"/>
  <c r="P76" i="2"/>
  <c r="M76" i="2"/>
  <c r="J76" i="2"/>
  <c r="G76" i="2"/>
  <c r="AI75" i="2"/>
  <c r="AH75" i="2"/>
  <c r="AB75" i="2"/>
  <c r="Y75" i="2"/>
  <c r="V75" i="2"/>
  <c r="S75" i="2"/>
  <c r="P75" i="2"/>
  <c r="M75" i="2"/>
  <c r="J75" i="2"/>
  <c r="G75" i="2"/>
  <c r="AI72" i="2"/>
  <c r="AH72" i="2"/>
  <c r="AB72" i="2"/>
  <c r="Y72" i="2"/>
  <c r="V72" i="2"/>
  <c r="S72" i="2"/>
  <c r="P72" i="2"/>
  <c r="M72" i="2"/>
  <c r="J72" i="2"/>
  <c r="G72" i="2"/>
  <c r="AI71" i="2"/>
  <c r="AH71" i="2"/>
  <c r="AB71" i="2"/>
  <c r="Y71" i="2"/>
  <c r="V71" i="2"/>
  <c r="S71" i="2"/>
  <c r="P71" i="2"/>
  <c r="M71" i="2"/>
  <c r="J71" i="2"/>
  <c r="G71" i="2"/>
  <c r="AI70" i="2"/>
  <c r="AH70" i="2"/>
  <c r="AB70" i="2"/>
  <c r="Y70" i="2"/>
  <c r="V70" i="2"/>
  <c r="S70" i="2"/>
  <c r="P70" i="2"/>
  <c r="M70" i="2"/>
  <c r="J70" i="2"/>
  <c r="G70" i="2"/>
  <c r="AI69" i="2"/>
  <c r="AH69" i="2"/>
  <c r="AB69" i="2"/>
  <c r="Y69" i="2"/>
  <c r="V69" i="2"/>
  <c r="S69" i="2"/>
  <c r="P69" i="2"/>
  <c r="M69" i="2"/>
  <c r="J69" i="2"/>
  <c r="G69" i="2"/>
  <c r="AI66" i="2"/>
  <c r="AH66" i="2"/>
  <c r="AB66" i="2"/>
  <c r="Y66" i="2"/>
  <c r="V66" i="2"/>
  <c r="S66" i="2"/>
  <c r="P66" i="2"/>
  <c r="M66" i="2"/>
  <c r="J66" i="2"/>
  <c r="G66" i="2"/>
  <c r="AI64" i="2"/>
  <c r="AH64" i="2"/>
  <c r="AB64" i="2"/>
  <c r="Y64" i="2"/>
  <c r="V64" i="2"/>
  <c r="S64" i="2"/>
  <c r="P64" i="2"/>
  <c r="M64" i="2"/>
  <c r="J64" i="2"/>
  <c r="G64" i="2"/>
  <c r="AI62" i="2"/>
  <c r="AH62" i="2"/>
  <c r="AB62" i="2"/>
  <c r="Y62" i="2"/>
  <c r="V62" i="2"/>
  <c r="S62" i="2"/>
  <c r="P62" i="2"/>
  <c r="M62" i="2"/>
  <c r="J62" i="2"/>
  <c r="G62" i="2"/>
  <c r="W19" i="2"/>
  <c r="AC8" i="2"/>
  <c r="AB8" i="2"/>
  <c r="Z8" i="2"/>
  <c r="Y8" i="2"/>
  <c r="W8" i="2"/>
  <c r="V8" i="2"/>
  <c r="T8" i="2"/>
  <c r="S8" i="2"/>
  <c r="Q8" i="2"/>
  <c r="P8" i="2"/>
  <c r="N8" i="2"/>
  <c r="M8" i="2"/>
  <c r="K8" i="2"/>
  <c r="J8" i="2"/>
  <c r="H8" i="2"/>
  <c r="G8" i="2"/>
  <c r="AC7" i="2"/>
  <c r="AB7" i="2"/>
  <c r="Y7" i="2"/>
  <c r="V7" i="2"/>
  <c r="S7" i="2"/>
  <c r="Q7" i="2"/>
  <c r="P7" i="2"/>
  <c r="M7" i="2"/>
  <c r="J7" i="2"/>
  <c r="G7" i="2"/>
  <c r="AC6" i="2"/>
  <c r="AB6" i="2"/>
  <c r="Z6" i="2"/>
  <c r="Z7" i="2" s="1"/>
  <c r="Y6" i="2"/>
  <c r="W6" i="2"/>
  <c r="W7" i="2" s="1"/>
  <c r="V6" i="2"/>
  <c r="T6" i="2"/>
  <c r="T7" i="2" s="1"/>
  <c r="S6" i="2"/>
  <c r="Q6" i="2"/>
  <c r="P6" i="2"/>
  <c r="N6" i="2"/>
  <c r="N7" i="2" s="1"/>
  <c r="M6" i="2"/>
  <c r="K6" i="2"/>
  <c r="K7" i="2" s="1"/>
  <c r="J6" i="2"/>
  <c r="H6" i="2"/>
  <c r="H7" i="2" s="1"/>
  <c r="G6" i="2"/>
  <c r="Q5" i="2"/>
  <c r="G5" i="2"/>
  <c r="AC4" i="2"/>
  <c r="S4" i="2"/>
  <c r="Q4" i="2"/>
  <c r="AC3" i="2"/>
  <c r="AC5" i="2" s="1"/>
  <c r="AB3" i="2"/>
  <c r="Z3" i="2"/>
  <c r="Z5" i="2" s="1"/>
  <c r="Y3" i="2"/>
  <c r="Y4" i="2" s="1"/>
  <c r="W3" i="2"/>
  <c r="W5" i="2" s="1"/>
  <c r="V3" i="2"/>
  <c r="T3" i="2"/>
  <c r="T5" i="2" s="1"/>
  <c r="S3" i="2"/>
  <c r="S5" i="2" s="1"/>
  <c r="Q3" i="2"/>
  <c r="P3" i="2"/>
  <c r="P5" i="2" s="1"/>
  <c r="N3" i="2"/>
  <c r="N5" i="2" s="1"/>
  <c r="M3" i="2"/>
  <c r="K3" i="2"/>
  <c r="K5" i="2" s="1"/>
  <c r="J3" i="2"/>
  <c r="K19" i="2" s="1"/>
  <c r="H3" i="2"/>
  <c r="H5" i="2" s="1"/>
  <c r="G3" i="2"/>
  <c r="AC2" i="2"/>
  <c r="AB2" i="2"/>
  <c r="Z2" i="2"/>
  <c r="Y2" i="2"/>
  <c r="W2" i="2"/>
  <c r="V2" i="2"/>
  <c r="T2" i="2"/>
  <c r="S2" i="2"/>
  <c r="Q2" i="2"/>
  <c r="P2" i="2"/>
  <c r="N2" i="2"/>
  <c r="M2" i="2"/>
  <c r="K2" i="2"/>
  <c r="J2" i="2"/>
  <c r="H2" i="2"/>
  <c r="G2" i="2"/>
  <c r="W15" i="3" l="1"/>
  <c r="W4" i="3"/>
  <c r="Y4" i="3"/>
  <c r="Z16" i="3" s="1"/>
  <c r="N4" i="3"/>
  <c r="Z4" i="3"/>
  <c r="N18" i="3"/>
  <c r="K4" i="3"/>
  <c r="Q20" i="3"/>
  <c r="Q17" i="3"/>
  <c r="P4" i="3"/>
  <c r="Q19" i="3" s="1"/>
  <c r="AB4" i="3"/>
  <c r="AC17" i="3" s="1"/>
  <c r="P5" i="3"/>
  <c r="Q18" i="3" s="1"/>
  <c r="AB5" i="3"/>
  <c r="AC12" i="3" s="1"/>
  <c r="N17" i="3"/>
  <c r="T18" i="3"/>
  <c r="W19" i="3"/>
  <c r="Q4" i="3"/>
  <c r="AC4" i="3"/>
  <c r="Y5" i="3"/>
  <c r="Z14" i="3" s="1"/>
  <c r="G4" i="3"/>
  <c r="S4" i="3"/>
  <c r="G5" i="3"/>
  <c r="S5" i="3"/>
  <c r="N15" i="3"/>
  <c r="Z18" i="3"/>
  <c r="K5" i="3"/>
  <c r="M4" i="3"/>
  <c r="N20" i="3" s="1"/>
  <c r="H4" i="3"/>
  <c r="T4" i="3"/>
  <c r="Z17" i="3"/>
  <c r="AC18" i="3"/>
  <c r="M5" i="3"/>
  <c r="J4" i="3"/>
  <c r="K18" i="3" s="1"/>
  <c r="V4" i="3"/>
  <c r="W11" i="3" s="1"/>
  <c r="J5" i="3"/>
  <c r="V5" i="3"/>
  <c r="W16" i="3" s="1"/>
  <c r="N10" i="3"/>
  <c r="N11" i="3"/>
  <c r="N12" i="3"/>
  <c r="N13" i="3"/>
  <c r="T19" i="2"/>
  <c r="T15" i="2"/>
  <c r="H19" i="2"/>
  <c r="H15" i="2"/>
  <c r="H20" i="2"/>
  <c r="T20" i="2"/>
  <c r="T16" i="2"/>
  <c r="T21" i="2"/>
  <c r="T13" i="2"/>
  <c r="T12" i="2"/>
  <c r="T11" i="2"/>
  <c r="T10" i="2"/>
  <c r="T18" i="2"/>
  <c r="T14" i="2"/>
  <c r="G4" i="2"/>
  <c r="H12" i="2" s="1"/>
  <c r="N17" i="2"/>
  <c r="N21" i="2"/>
  <c r="H4" i="2"/>
  <c r="J4" i="2"/>
  <c r="V4" i="2"/>
  <c r="J5" i="2"/>
  <c r="V5" i="2"/>
  <c r="K4" i="2"/>
  <c r="Q13" i="2"/>
  <c r="W14" i="2"/>
  <c r="W18" i="2"/>
  <c r="W4" i="2"/>
  <c r="Z20" i="2"/>
  <c r="Z17" i="2"/>
  <c r="Z15" i="2"/>
  <c r="Z14" i="2"/>
  <c r="M4" i="2"/>
  <c r="M5" i="2"/>
  <c r="Y5" i="2"/>
  <c r="Z19" i="2" s="1"/>
  <c r="N4" i="2"/>
  <c r="Z4" i="2"/>
  <c r="Z16" i="2" s="1"/>
  <c r="W10" i="2"/>
  <c r="W11" i="2"/>
  <c r="W12" i="2"/>
  <c r="W13" i="2"/>
  <c r="W17" i="2"/>
  <c r="Q20" i="2"/>
  <c r="T4" i="2"/>
  <c r="T17" i="2" s="1"/>
  <c r="AC20" i="2"/>
  <c r="AC18" i="2"/>
  <c r="AC15" i="2"/>
  <c r="AC14" i="2"/>
  <c r="P4" i="2"/>
  <c r="AB4" i="2"/>
  <c r="AC17" i="2" s="1"/>
  <c r="AB5" i="2"/>
  <c r="Z11" i="2"/>
  <c r="Z12" i="2"/>
  <c r="N15" i="2"/>
  <c r="AH62" i="1"/>
  <c r="Z115" i="1"/>
  <c r="M69" i="1"/>
  <c r="AI151" i="1"/>
  <c r="AI150" i="1"/>
  <c r="AI149" i="1"/>
  <c r="AI147" i="1"/>
  <c r="AI145" i="1"/>
  <c r="AI144" i="1"/>
  <c r="AI143" i="1"/>
  <c r="AI142" i="1"/>
  <c r="AI140" i="1"/>
  <c r="AI139" i="1"/>
  <c r="AI137" i="1"/>
  <c r="AI135" i="1"/>
  <c r="AI134" i="1"/>
  <c r="AI133" i="1"/>
  <c r="AI132" i="1"/>
  <c r="AI130" i="1"/>
  <c r="AI128" i="1"/>
  <c r="AI127" i="1"/>
  <c r="AI126" i="1"/>
  <c r="AI124" i="1"/>
  <c r="AI123" i="1"/>
  <c r="AI122" i="1"/>
  <c r="AI121" i="1"/>
  <c r="AI118" i="1"/>
  <c r="AI117" i="1"/>
  <c r="AI116" i="1"/>
  <c r="AI115" i="1"/>
  <c r="AI113" i="1"/>
  <c r="AI112" i="1"/>
  <c r="AI111" i="1"/>
  <c r="AI109" i="1"/>
  <c r="AI107" i="1"/>
  <c r="AI106" i="1"/>
  <c r="AI105" i="1"/>
  <c r="AI103" i="1"/>
  <c r="AI102" i="1"/>
  <c r="AI101" i="1"/>
  <c r="AI100" i="1"/>
  <c r="AI98" i="1"/>
  <c r="AI97" i="1"/>
  <c r="AI96" i="1"/>
  <c r="AI95" i="1"/>
  <c r="AI93" i="1"/>
  <c r="AI92" i="1"/>
  <c r="AI89" i="1"/>
  <c r="AI88" i="1"/>
  <c r="AI87" i="1"/>
  <c r="AI83" i="1"/>
  <c r="AI82" i="1"/>
  <c r="AI81" i="1"/>
  <c r="AI80" i="1"/>
  <c r="AI77" i="1"/>
  <c r="AI76" i="1"/>
  <c r="AI75" i="1"/>
  <c r="AI72" i="1"/>
  <c r="AI71" i="1"/>
  <c r="AI70" i="1"/>
  <c r="AI69" i="1"/>
  <c r="AI66" i="1"/>
  <c r="AI64" i="1"/>
  <c r="AI62" i="1"/>
  <c r="AH151" i="1"/>
  <c r="AB151" i="1"/>
  <c r="Y151" i="1"/>
  <c r="V151" i="1"/>
  <c r="S151" i="1"/>
  <c r="P151" i="1"/>
  <c r="M151" i="1"/>
  <c r="J151" i="1"/>
  <c r="G151" i="1"/>
  <c r="AH150" i="1"/>
  <c r="AB150" i="1"/>
  <c r="Y150" i="1"/>
  <c r="V150" i="1"/>
  <c r="S150" i="1"/>
  <c r="P150" i="1"/>
  <c r="M150" i="1"/>
  <c r="J150" i="1"/>
  <c r="G150" i="1"/>
  <c r="AH149" i="1"/>
  <c r="AB149" i="1"/>
  <c r="Y149" i="1"/>
  <c r="V149" i="1"/>
  <c r="S149" i="1"/>
  <c r="P149" i="1"/>
  <c r="M149" i="1"/>
  <c r="J149" i="1"/>
  <c r="G149" i="1"/>
  <c r="AH147" i="1"/>
  <c r="AB147" i="1"/>
  <c r="Y147" i="1"/>
  <c r="V147" i="1"/>
  <c r="S147" i="1"/>
  <c r="P147" i="1"/>
  <c r="M147" i="1"/>
  <c r="J147" i="1"/>
  <c r="G147" i="1"/>
  <c r="AH145" i="1"/>
  <c r="AB145" i="1"/>
  <c r="Y145" i="1"/>
  <c r="V145" i="1"/>
  <c r="S145" i="1"/>
  <c r="P145" i="1"/>
  <c r="M145" i="1"/>
  <c r="J145" i="1"/>
  <c r="G145" i="1"/>
  <c r="AH144" i="1"/>
  <c r="AB144" i="1"/>
  <c r="Y144" i="1"/>
  <c r="V144" i="1"/>
  <c r="S144" i="1"/>
  <c r="P144" i="1"/>
  <c r="M144" i="1"/>
  <c r="J144" i="1"/>
  <c r="G144" i="1"/>
  <c r="AH143" i="1"/>
  <c r="AB143" i="1"/>
  <c r="Y143" i="1"/>
  <c r="V143" i="1"/>
  <c r="S143" i="1"/>
  <c r="P143" i="1"/>
  <c r="M143" i="1"/>
  <c r="J143" i="1"/>
  <c r="G143" i="1"/>
  <c r="AH142" i="1"/>
  <c r="AB142" i="1"/>
  <c r="Y142" i="1"/>
  <c r="V142" i="1"/>
  <c r="S142" i="1"/>
  <c r="P142" i="1"/>
  <c r="M142" i="1"/>
  <c r="J142" i="1"/>
  <c r="G142" i="1"/>
  <c r="AH140" i="1"/>
  <c r="AB140" i="1"/>
  <c r="Y140" i="1"/>
  <c r="V140" i="1"/>
  <c r="S140" i="1"/>
  <c r="P140" i="1"/>
  <c r="M140" i="1"/>
  <c r="J140" i="1"/>
  <c r="G140" i="1"/>
  <c r="AH139" i="1"/>
  <c r="AB139" i="1"/>
  <c r="Y139" i="1"/>
  <c r="V139" i="1"/>
  <c r="S139" i="1"/>
  <c r="P139" i="1"/>
  <c r="M139" i="1"/>
  <c r="J139" i="1"/>
  <c r="G139" i="1"/>
  <c r="AH137" i="1"/>
  <c r="AB137" i="1"/>
  <c r="Y137" i="1"/>
  <c r="V137" i="1"/>
  <c r="S137" i="1"/>
  <c r="P137" i="1"/>
  <c r="M137" i="1"/>
  <c r="J137" i="1"/>
  <c r="G137" i="1"/>
  <c r="AH135" i="1"/>
  <c r="AB135" i="1"/>
  <c r="Y135" i="1"/>
  <c r="V135" i="1"/>
  <c r="S135" i="1"/>
  <c r="P135" i="1"/>
  <c r="M135" i="1"/>
  <c r="J135" i="1"/>
  <c r="G135" i="1"/>
  <c r="AH134" i="1"/>
  <c r="AB134" i="1"/>
  <c r="Y134" i="1"/>
  <c r="V134" i="1"/>
  <c r="S134" i="1"/>
  <c r="P134" i="1"/>
  <c r="M134" i="1"/>
  <c r="J134" i="1"/>
  <c r="G134" i="1"/>
  <c r="AH133" i="1"/>
  <c r="AB133" i="1"/>
  <c r="Y133" i="1"/>
  <c r="V133" i="1"/>
  <c r="S133" i="1"/>
  <c r="P133" i="1"/>
  <c r="M133" i="1"/>
  <c r="J133" i="1"/>
  <c r="G133" i="1"/>
  <c r="AH132" i="1"/>
  <c r="AB132" i="1"/>
  <c r="Y132" i="1"/>
  <c r="V132" i="1"/>
  <c r="S132" i="1"/>
  <c r="P132" i="1"/>
  <c r="M132" i="1"/>
  <c r="J132" i="1"/>
  <c r="G132" i="1"/>
  <c r="AH130" i="1"/>
  <c r="AB130" i="1"/>
  <c r="Y130" i="1"/>
  <c r="V130" i="1"/>
  <c r="S130" i="1"/>
  <c r="P130" i="1"/>
  <c r="M130" i="1"/>
  <c r="J130" i="1"/>
  <c r="G130" i="1"/>
  <c r="AH128" i="1"/>
  <c r="AB128" i="1"/>
  <c r="Y128" i="1"/>
  <c r="V128" i="1"/>
  <c r="S128" i="1"/>
  <c r="P128" i="1"/>
  <c r="M128" i="1"/>
  <c r="J128" i="1"/>
  <c r="G128" i="1"/>
  <c r="AH127" i="1"/>
  <c r="AB127" i="1"/>
  <c r="Y127" i="1"/>
  <c r="V127" i="1"/>
  <c r="S127" i="1"/>
  <c r="P127" i="1"/>
  <c r="M127" i="1"/>
  <c r="J127" i="1"/>
  <c r="G127" i="1"/>
  <c r="AH126" i="1"/>
  <c r="AB126" i="1"/>
  <c r="Y126" i="1"/>
  <c r="V126" i="1"/>
  <c r="S126" i="1"/>
  <c r="P126" i="1"/>
  <c r="M126" i="1"/>
  <c r="J126" i="1"/>
  <c r="G126" i="1"/>
  <c r="AH124" i="1"/>
  <c r="AB124" i="1"/>
  <c r="Y124" i="1"/>
  <c r="V124" i="1"/>
  <c r="S124" i="1"/>
  <c r="P124" i="1"/>
  <c r="M124" i="1"/>
  <c r="J124" i="1"/>
  <c r="G124" i="1"/>
  <c r="AH123" i="1"/>
  <c r="AB123" i="1"/>
  <c r="Y123" i="1"/>
  <c r="V123" i="1"/>
  <c r="S123" i="1"/>
  <c r="P123" i="1"/>
  <c r="M123" i="1"/>
  <c r="J123" i="1"/>
  <c r="G123" i="1"/>
  <c r="AH122" i="1"/>
  <c r="AB122" i="1"/>
  <c r="Y122" i="1"/>
  <c r="V122" i="1"/>
  <c r="S122" i="1"/>
  <c r="P122" i="1"/>
  <c r="M122" i="1"/>
  <c r="J122" i="1"/>
  <c r="G122" i="1"/>
  <c r="AH121" i="1"/>
  <c r="AB121" i="1"/>
  <c r="Y121" i="1"/>
  <c r="V121" i="1"/>
  <c r="S121" i="1"/>
  <c r="P121" i="1"/>
  <c r="M121" i="1"/>
  <c r="J121" i="1"/>
  <c r="G121" i="1"/>
  <c r="AH118" i="1"/>
  <c r="AB118" i="1"/>
  <c r="Y118" i="1"/>
  <c r="V118" i="1"/>
  <c r="S118" i="1"/>
  <c r="P118" i="1"/>
  <c r="M118" i="1"/>
  <c r="J118" i="1"/>
  <c r="G118" i="1"/>
  <c r="AH117" i="1"/>
  <c r="AB117" i="1"/>
  <c r="Y117" i="1"/>
  <c r="V117" i="1"/>
  <c r="S117" i="1"/>
  <c r="P117" i="1"/>
  <c r="M117" i="1"/>
  <c r="J117" i="1"/>
  <c r="G117" i="1"/>
  <c r="AH116" i="1"/>
  <c r="AB116" i="1"/>
  <c r="Y116" i="1"/>
  <c r="V116" i="1"/>
  <c r="S116" i="1"/>
  <c r="P116" i="1"/>
  <c r="M116" i="1"/>
  <c r="J116" i="1"/>
  <c r="G116" i="1"/>
  <c r="AH115" i="1"/>
  <c r="AB115" i="1"/>
  <c r="Y115" i="1"/>
  <c r="V115" i="1"/>
  <c r="S115" i="1"/>
  <c r="P115" i="1"/>
  <c r="M115" i="1"/>
  <c r="J115" i="1"/>
  <c r="G115" i="1"/>
  <c r="AH113" i="1"/>
  <c r="AB113" i="1"/>
  <c r="Y113" i="1"/>
  <c r="V113" i="1"/>
  <c r="S113" i="1"/>
  <c r="P113" i="1"/>
  <c r="M113" i="1"/>
  <c r="J113" i="1"/>
  <c r="G113" i="1"/>
  <c r="AH112" i="1"/>
  <c r="AB112" i="1"/>
  <c r="Y112" i="1"/>
  <c r="V112" i="1"/>
  <c r="S112" i="1"/>
  <c r="P112" i="1"/>
  <c r="M112" i="1"/>
  <c r="J112" i="1"/>
  <c r="G112" i="1"/>
  <c r="AH111" i="1"/>
  <c r="AB111" i="1"/>
  <c r="Y111" i="1"/>
  <c r="V111" i="1"/>
  <c r="S111" i="1"/>
  <c r="P111" i="1"/>
  <c r="M111" i="1"/>
  <c r="J111" i="1"/>
  <c r="G111" i="1"/>
  <c r="AH109" i="1"/>
  <c r="AB109" i="1"/>
  <c r="Y109" i="1"/>
  <c r="V109" i="1"/>
  <c r="S109" i="1"/>
  <c r="P109" i="1"/>
  <c r="M109" i="1"/>
  <c r="J109" i="1"/>
  <c r="G109" i="1"/>
  <c r="AH107" i="1"/>
  <c r="AB107" i="1"/>
  <c r="Y107" i="1"/>
  <c r="V107" i="1"/>
  <c r="S107" i="1"/>
  <c r="P107" i="1"/>
  <c r="M107" i="1"/>
  <c r="J107" i="1"/>
  <c r="G107" i="1"/>
  <c r="AH106" i="1"/>
  <c r="AB106" i="1"/>
  <c r="Y106" i="1"/>
  <c r="V106" i="1"/>
  <c r="S106" i="1"/>
  <c r="P106" i="1"/>
  <c r="M106" i="1"/>
  <c r="J106" i="1"/>
  <c r="G106" i="1"/>
  <c r="AH105" i="1"/>
  <c r="AB105" i="1"/>
  <c r="Y105" i="1"/>
  <c r="V105" i="1"/>
  <c r="S105" i="1"/>
  <c r="P105" i="1"/>
  <c r="M105" i="1"/>
  <c r="J105" i="1"/>
  <c r="G105" i="1"/>
  <c r="AH103" i="1"/>
  <c r="AB103" i="1"/>
  <c r="Y103" i="1"/>
  <c r="V103" i="1"/>
  <c r="S103" i="1"/>
  <c r="P103" i="1"/>
  <c r="M103" i="1"/>
  <c r="J103" i="1"/>
  <c r="G103" i="1"/>
  <c r="AH102" i="1"/>
  <c r="AB102" i="1"/>
  <c r="Y102" i="1"/>
  <c r="V102" i="1"/>
  <c r="S102" i="1"/>
  <c r="P102" i="1"/>
  <c r="M102" i="1"/>
  <c r="J102" i="1"/>
  <c r="G102" i="1"/>
  <c r="AH101" i="1"/>
  <c r="AB101" i="1"/>
  <c r="Y101" i="1"/>
  <c r="V101" i="1"/>
  <c r="S101" i="1"/>
  <c r="P101" i="1"/>
  <c r="M101" i="1"/>
  <c r="J101" i="1"/>
  <c r="G101" i="1"/>
  <c r="AH100" i="1"/>
  <c r="AB100" i="1"/>
  <c r="Y100" i="1"/>
  <c r="V100" i="1"/>
  <c r="S100" i="1"/>
  <c r="P100" i="1"/>
  <c r="M100" i="1"/>
  <c r="J100" i="1"/>
  <c r="G100" i="1"/>
  <c r="AH72" i="1"/>
  <c r="AB72" i="1"/>
  <c r="Y72" i="1"/>
  <c r="V72" i="1"/>
  <c r="S72" i="1"/>
  <c r="P72" i="1"/>
  <c r="M72" i="1"/>
  <c r="J72" i="1"/>
  <c r="G72" i="1"/>
  <c r="AH71" i="1"/>
  <c r="AB71" i="1"/>
  <c r="Y71" i="1"/>
  <c r="V71" i="1"/>
  <c r="S71" i="1"/>
  <c r="P71" i="1"/>
  <c r="M71" i="1"/>
  <c r="J71" i="1"/>
  <c r="G71" i="1"/>
  <c r="AH70" i="1"/>
  <c r="AB70" i="1"/>
  <c r="Y70" i="1"/>
  <c r="V70" i="1"/>
  <c r="S70" i="1"/>
  <c r="P70" i="1"/>
  <c r="M70" i="1"/>
  <c r="J70" i="1"/>
  <c r="G70" i="1"/>
  <c r="AH69" i="1"/>
  <c r="AB69" i="1"/>
  <c r="Y69" i="1"/>
  <c r="V69" i="1"/>
  <c r="S69" i="1"/>
  <c r="P69" i="1"/>
  <c r="J69" i="1"/>
  <c r="G69" i="1"/>
  <c r="AH98" i="1"/>
  <c r="AB98" i="1"/>
  <c r="Y98" i="1"/>
  <c r="V98" i="1"/>
  <c r="S98" i="1"/>
  <c r="P98" i="1"/>
  <c r="M98" i="1"/>
  <c r="J98" i="1"/>
  <c r="G98" i="1"/>
  <c r="AH97" i="1"/>
  <c r="AB97" i="1"/>
  <c r="Y97" i="1"/>
  <c r="V97" i="1"/>
  <c r="S97" i="1"/>
  <c r="P97" i="1"/>
  <c r="M97" i="1"/>
  <c r="J97" i="1"/>
  <c r="G97" i="1"/>
  <c r="AH96" i="1"/>
  <c r="AB96" i="1"/>
  <c r="Y96" i="1"/>
  <c r="V96" i="1"/>
  <c r="S96" i="1"/>
  <c r="P96" i="1"/>
  <c r="M96" i="1"/>
  <c r="J96" i="1"/>
  <c r="G96" i="1"/>
  <c r="AH95" i="1"/>
  <c r="AB95" i="1"/>
  <c r="Y95" i="1"/>
  <c r="V95" i="1"/>
  <c r="S95" i="1"/>
  <c r="P95" i="1"/>
  <c r="M95" i="1"/>
  <c r="J95" i="1"/>
  <c r="G95" i="1"/>
  <c r="AH93" i="1"/>
  <c r="AB93" i="1"/>
  <c r="Y93" i="1"/>
  <c r="V93" i="1"/>
  <c r="S93" i="1"/>
  <c r="P93" i="1"/>
  <c r="M93" i="1"/>
  <c r="J93" i="1"/>
  <c r="G93" i="1"/>
  <c r="AH92" i="1"/>
  <c r="AB92" i="1"/>
  <c r="Y92" i="1"/>
  <c r="V92" i="1"/>
  <c r="S92" i="1"/>
  <c r="P92" i="1"/>
  <c r="M92" i="1"/>
  <c r="J92" i="1"/>
  <c r="G92" i="1"/>
  <c r="AH89" i="1"/>
  <c r="AB89" i="1"/>
  <c r="Y89" i="1"/>
  <c r="V89" i="1"/>
  <c r="S89" i="1"/>
  <c r="P89" i="1"/>
  <c r="M89" i="1"/>
  <c r="J89" i="1"/>
  <c r="G89" i="1"/>
  <c r="AH88" i="1"/>
  <c r="AB88" i="1"/>
  <c r="Y88" i="1"/>
  <c r="V88" i="1"/>
  <c r="S88" i="1"/>
  <c r="P88" i="1"/>
  <c r="M88" i="1"/>
  <c r="J88" i="1"/>
  <c r="G88" i="1"/>
  <c r="AH87" i="1"/>
  <c r="AB87" i="1"/>
  <c r="Y87" i="1"/>
  <c r="V87" i="1"/>
  <c r="S87" i="1"/>
  <c r="P87" i="1"/>
  <c r="M87" i="1"/>
  <c r="J87" i="1"/>
  <c r="G87" i="1"/>
  <c r="T13" i="3" l="1"/>
  <c r="T20" i="3"/>
  <c r="T12" i="3"/>
  <c r="T11" i="3"/>
  <c r="T10" i="3"/>
  <c r="T21" i="3"/>
  <c r="K14" i="3"/>
  <c r="H17" i="3"/>
  <c r="H18" i="3"/>
  <c r="AC20" i="3"/>
  <c r="AC11" i="3"/>
  <c r="K17" i="3"/>
  <c r="H13" i="3"/>
  <c r="Z19" i="3"/>
  <c r="AC10" i="3"/>
  <c r="K16" i="3"/>
  <c r="AC16" i="3"/>
  <c r="AC15" i="3"/>
  <c r="H16" i="3"/>
  <c r="K20" i="3"/>
  <c r="T15" i="3"/>
  <c r="H21" i="3"/>
  <c r="H12" i="3"/>
  <c r="W18" i="3"/>
  <c r="H15" i="3"/>
  <c r="Q11" i="3"/>
  <c r="Q10" i="3"/>
  <c r="Q12" i="3"/>
  <c r="AC14" i="3"/>
  <c r="T14" i="3"/>
  <c r="K10" i="3"/>
  <c r="N23" i="3"/>
  <c r="N14" i="3"/>
  <c r="AC19" i="3"/>
  <c r="H11" i="3"/>
  <c r="T17" i="3"/>
  <c r="AC13" i="3"/>
  <c r="Q13" i="3"/>
  <c r="Q21" i="3"/>
  <c r="Z13" i="3"/>
  <c r="N19" i="3"/>
  <c r="K13" i="3"/>
  <c r="H10" i="3"/>
  <c r="N16" i="3"/>
  <c r="AC21" i="3"/>
  <c r="Z12" i="3"/>
  <c r="Q14" i="3"/>
  <c r="Z21" i="3"/>
  <c r="W12" i="3"/>
  <c r="Z15" i="3"/>
  <c r="N21" i="3"/>
  <c r="K21" i="3"/>
  <c r="K12" i="3"/>
  <c r="W17" i="3"/>
  <c r="K15" i="3"/>
  <c r="Z20" i="3"/>
  <c r="Z11" i="3"/>
  <c r="Q15" i="3"/>
  <c r="W20" i="3"/>
  <c r="W21" i="3"/>
  <c r="W13" i="3"/>
  <c r="W14" i="3"/>
  <c r="H20" i="3"/>
  <c r="K11" i="3"/>
  <c r="T16" i="3"/>
  <c r="H14" i="3"/>
  <c r="Z10" i="3"/>
  <c r="Q16" i="3"/>
  <c r="T19" i="3"/>
  <c r="W10" i="3"/>
  <c r="W23" i="3" s="1"/>
  <c r="K17" i="2"/>
  <c r="K11" i="2"/>
  <c r="K21" i="2"/>
  <c r="K10" i="2"/>
  <c r="K12" i="2"/>
  <c r="K13" i="2"/>
  <c r="K18" i="2"/>
  <c r="K14" i="2"/>
  <c r="K15" i="2"/>
  <c r="K20" i="2"/>
  <c r="K16" i="2"/>
  <c r="Q14" i="2"/>
  <c r="Q18" i="2"/>
  <c r="Q15" i="2"/>
  <c r="Q19" i="2"/>
  <c r="N18" i="2"/>
  <c r="N14" i="2"/>
  <c r="N20" i="2"/>
  <c r="AC13" i="2"/>
  <c r="AC21" i="2"/>
  <c r="Z13" i="2"/>
  <c r="Z21" i="2"/>
  <c r="N16" i="2"/>
  <c r="W15" i="2"/>
  <c r="W23" i="2" s="1"/>
  <c r="W20" i="2"/>
  <c r="W16" i="2"/>
  <c r="T23" i="2"/>
  <c r="H16" i="2"/>
  <c r="W21" i="2"/>
  <c r="Q12" i="2"/>
  <c r="AC16" i="2"/>
  <c r="Q21" i="2"/>
  <c r="Q11" i="2"/>
  <c r="N13" i="2"/>
  <c r="H17" i="2"/>
  <c r="Z10" i="2"/>
  <c r="Z23" i="2" s="1"/>
  <c r="Q10" i="2"/>
  <c r="N12" i="2"/>
  <c r="H13" i="2"/>
  <c r="H14" i="2"/>
  <c r="Q16" i="2"/>
  <c r="Z18" i="2"/>
  <c r="N11" i="2"/>
  <c r="H11" i="2"/>
  <c r="H10" i="2"/>
  <c r="H18" i="2"/>
  <c r="H21" i="2"/>
  <c r="AC10" i="2"/>
  <c r="AC12" i="2"/>
  <c r="AC11" i="2"/>
  <c r="AC19" i="2"/>
  <c r="Q17" i="2"/>
  <c r="N10" i="2"/>
  <c r="N19" i="2"/>
  <c r="AH83" i="1"/>
  <c r="AH82" i="1"/>
  <c r="AH81" i="1"/>
  <c r="AH80" i="1"/>
  <c r="AH77" i="1"/>
  <c r="AH76" i="1"/>
  <c r="AH75" i="1"/>
  <c r="AH66" i="1"/>
  <c r="AH64" i="1"/>
  <c r="AB83" i="1"/>
  <c r="Y83" i="1"/>
  <c r="V83" i="1"/>
  <c r="AB82" i="1"/>
  <c r="Y82" i="1"/>
  <c r="V82" i="1"/>
  <c r="AB81" i="1"/>
  <c r="Y81" i="1"/>
  <c r="V81" i="1"/>
  <c r="AB80" i="1"/>
  <c r="Y80" i="1"/>
  <c r="V80" i="1"/>
  <c r="AB77" i="1"/>
  <c r="Y77" i="1"/>
  <c r="V77" i="1"/>
  <c r="AB76" i="1"/>
  <c r="Y76" i="1"/>
  <c r="V76" i="1"/>
  <c r="AB75" i="1"/>
  <c r="Y75" i="1"/>
  <c r="V75" i="1"/>
  <c r="AB66" i="1"/>
  <c r="Y66" i="1"/>
  <c r="V66" i="1"/>
  <c r="AB64" i="1"/>
  <c r="Y64" i="1"/>
  <c r="V64" i="1"/>
  <c r="AB62" i="1"/>
  <c r="Y62" i="1"/>
  <c r="V62" i="1"/>
  <c r="AC8" i="1"/>
  <c r="AB8" i="1"/>
  <c r="Z8" i="1"/>
  <c r="Y8" i="1"/>
  <c r="W8" i="1"/>
  <c r="V8" i="1"/>
  <c r="AB7" i="1"/>
  <c r="Y7" i="1"/>
  <c r="V7" i="1"/>
  <c r="AC6" i="1"/>
  <c r="AC7" i="1" s="1"/>
  <c r="AB6" i="1"/>
  <c r="Z6" i="1"/>
  <c r="Z7" i="1" s="1"/>
  <c r="Y6" i="1"/>
  <c r="W6" i="1"/>
  <c r="W7" i="1" s="1"/>
  <c r="V6" i="1"/>
  <c r="AC3" i="1"/>
  <c r="AC5" i="1" s="1"/>
  <c r="AB3" i="1"/>
  <c r="Z3" i="1"/>
  <c r="Z5" i="1" s="1"/>
  <c r="Y3" i="1"/>
  <c r="W3" i="1"/>
  <c r="W5" i="1" s="1"/>
  <c r="V3" i="1"/>
  <c r="AC2" i="1"/>
  <c r="AB2" i="1"/>
  <c r="Z2" i="1"/>
  <c r="Y2" i="1"/>
  <c r="W2" i="1"/>
  <c r="V2" i="1"/>
  <c r="N24" i="3" l="1"/>
  <c r="N30" i="3"/>
  <c r="N25" i="3"/>
  <c r="N93" i="3"/>
  <c r="K23" i="3"/>
  <c r="AC23" i="3"/>
  <c r="T23" i="3"/>
  <c r="H23" i="3"/>
  <c r="Q23" i="3"/>
  <c r="W24" i="3"/>
  <c r="W25" i="3"/>
  <c r="W30" i="3"/>
  <c r="Z23" i="3"/>
  <c r="W24" i="2"/>
  <c r="W30" i="2"/>
  <c r="W25" i="2"/>
  <c r="Q23" i="2"/>
  <c r="N23" i="2"/>
  <c r="K23" i="2"/>
  <c r="H23" i="2"/>
  <c r="T30" i="2"/>
  <c r="T25" i="2"/>
  <c r="T130" i="2"/>
  <c r="T24" i="2"/>
  <c r="T121" i="2"/>
  <c r="T112" i="2"/>
  <c r="T137" i="2"/>
  <c r="T81" i="2"/>
  <c r="T101" i="2"/>
  <c r="Z93" i="2"/>
  <c r="Z151" i="2"/>
  <c r="Z137" i="2"/>
  <c r="Z30" i="2"/>
  <c r="Z25" i="2"/>
  <c r="Z24" i="2"/>
  <c r="Z145" i="2"/>
  <c r="Z70" i="2"/>
  <c r="Z118" i="2"/>
  <c r="Z130" i="2"/>
  <c r="AC23" i="2"/>
  <c r="Y4" i="1"/>
  <c r="V5" i="1"/>
  <c r="Y5" i="1"/>
  <c r="AB5" i="1"/>
  <c r="V4" i="1"/>
  <c r="AB4" i="1"/>
  <c r="W4" i="1"/>
  <c r="Z4" i="1"/>
  <c r="AC4" i="1"/>
  <c r="G80" i="1"/>
  <c r="G81" i="1"/>
  <c r="G82" i="1"/>
  <c r="G83" i="1"/>
  <c r="J80" i="1"/>
  <c r="J81" i="1"/>
  <c r="J82" i="1"/>
  <c r="J83" i="1"/>
  <c r="M80" i="1"/>
  <c r="M81" i="1"/>
  <c r="M82" i="1"/>
  <c r="M83" i="1"/>
  <c r="P80" i="1"/>
  <c r="P81" i="1"/>
  <c r="P82" i="1"/>
  <c r="P83" i="1"/>
  <c r="S80" i="1"/>
  <c r="S81" i="1"/>
  <c r="S82" i="1"/>
  <c r="S83" i="1"/>
  <c r="G75" i="1"/>
  <c r="G76" i="1"/>
  <c r="G77" i="1"/>
  <c r="J75" i="1"/>
  <c r="J76" i="1"/>
  <c r="J77" i="1"/>
  <c r="M75" i="1"/>
  <c r="M76" i="1"/>
  <c r="M77" i="1"/>
  <c r="P75" i="1"/>
  <c r="P76" i="1"/>
  <c r="P77" i="1"/>
  <c r="S75" i="1"/>
  <c r="S76" i="1"/>
  <c r="S77" i="1"/>
  <c r="G62" i="1"/>
  <c r="G64" i="1"/>
  <c r="G66" i="1"/>
  <c r="J62" i="1"/>
  <c r="J64" i="1"/>
  <c r="J66" i="1"/>
  <c r="M62" i="1"/>
  <c r="M64" i="1"/>
  <c r="M66" i="1"/>
  <c r="P62" i="1"/>
  <c r="P64" i="1"/>
  <c r="P66" i="1"/>
  <c r="S62" i="1"/>
  <c r="S64" i="1"/>
  <c r="S66" i="1"/>
  <c r="G3" i="1"/>
  <c r="G4" i="1" s="1"/>
  <c r="G6" i="1"/>
  <c r="G7" i="1"/>
  <c r="G8" i="1"/>
  <c r="H6" i="1"/>
  <c r="H7" i="1" s="1"/>
  <c r="H3" i="1"/>
  <c r="H5" i="1" s="1"/>
  <c r="J3" i="1"/>
  <c r="J4" i="1" s="1"/>
  <c r="J6" i="1"/>
  <c r="J7" i="1"/>
  <c r="J8" i="1"/>
  <c r="K3" i="1"/>
  <c r="K5" i="1" s="1"/>
  <c r="M3" i="1"/>
  <c r="M4" i="1" s="1"/>
  <c r="M6" i="1"/>
  <c r="M7" i="1"/>
  <c r="M8" i="1"/>
  <c r="N6" i="1"/>
  <c r="N7" i="1" s="1"/>
  <c r="N3" i="1"/>
  <c r="N5" i="1" s="1"/>
  <c r="H8" i="1"/>
  <c r="K8" i="1"/>
  <c r="K6" i="1"/>
  <c r="K7" i="1" s="1"/>
  <c r="N8" i="1"/>
  <c r="P3" i="1"/>
  <c r="P4" i="1" s="1"/>
  <c r="P6" i="1"/>
  <c r="P7" i="1"/>
  <c r="P8" i="1"/>
  <c r="Q3" i="1"/>
  <c r="Q5" i="1" s="1"/>
  <c r="Q6" i="1"/>
  <c r="Q7" i="1" s="1"/>
  <c r="Q8" i="1"/>
  <c r="S3" i="1"/>
  <c r="S4" i="1" s="1"/>
  <c r="S6" i="1"/>
  <c r="S7" i="1"/>
  <c r="S8" i="1"/>
  <c r="T8" i="1"/>
  <c r="T3" i="1"/>
  <c r="T4" i="1" s="1"/>
  <c r="T6" i="1"/>
  <c r="T7" i="1" s="1"/>
  <c r="T2" i="1"/>
  <c r="S2" i="1"/>
  <c r="Q2" i="1"/>
  <c r="P2" i="1"/>
  <c r="N2" i="1"/>
  <c r="M2" i="1"/>
  <c r="K2" i="1"/>
  <c r="J2" i="1"/>
  <c r="G2" i="1"/>
  <c r="H2" i="1"/>
  <c r="T81" i="3" l="1"/>
  <c r="T73" i="3"/>
  <c r="T24" i="3"/>
  <c r="T25" i="3"/>
  <c r="T30" i="3"/>
  <c r="T90" i="3"/>
  <c r="T86" i="3"/>
  <c r="T67" i="3"/>
  <c r="T84" i="3"/>
  <c r="N27" i="3"/>
  <c r="N105" i="3"/>
  <c r="AC25" i="3"/>
  <c r="AC24" i="3"/>
  <c r="AC82" i="3"/>
  <c r="AC30" i="3"/>
  <c r="AC78" i="3"/>
  <c r="AC101" i="3"/>
  <c r="AC106" i="3"/>
  <c r="AC72" i="3"/>
  <c r="AC76" i="3"/>
  <c r="AC104" i="3"/>
  <c r="AC63" i="3"/>
  <c r="AC73" i="3"/>
  <c r="AC64" i="3"/>
  <c r="H30" i="3"/>
  <c r="H24" i="3"/>
  <c r="H25" i="3"/>
  <c r="Z84" i="3"/>
  <c r="Z25" i="3"/>
  <c r="Z30" i="3"/>
  <c r="Z24" i="3"/>
  <c r="Z120" i="3"/>
  <c r="Z73" i="3"/>
  <c r="Z108" i="3"/>
  <c r="Z101" i="3"/>
  <c r="Z122" i="3"/>
  <c r="Z83" i="3"/>
  <c r="K30" i="3"/>
  <c r="K82" i="3"/>
  <c r="K24" i="3"/>
  <c r="K25" i="3"/>
  <c r="K113" i="3"/>
  <c r="K71" i="3"/>
  <c r="K87" i="3"/>
  <c r="Q30" i="3"/>
  <c r="Q25" i="3"/>
  <c r="Q24" i="3"/>
  <c r="Q27" i="3" s="1"/>
  <c r="Q96" i="3"/>
  <c r="Q90" i="3"/>
  <c r="Q105" i="3"/>
  <c r="Q67" i="3"/>
  <c r="Q84" i="3"/>
  <c r="Q71" i="3"/>
  <c r="Q85" i="3"/>
  <c r="Q73" i="3"/>
  <c r="Q92" i="3"/>
  <c r="W31" i="3"/>
  <c r="W32" i="3"/>
  <c r="W69" i="3"/>
  <c r="W91" i="3"/>
  <c r="W65" i="3"/>
  <c r="W84" i="3"/>
  <c r="W72" i="3"/>
  <c r="W63" i="3"/>
  <c r="W87" i="3"/>
  <c r="W67" i="3"/>
  <c r="W75" i="3"/>
  <c r="W80" i="3"/>
  <c r="W102" i="3"/>
  <c r="W94" i="3"/>
  <c r="W37" i="3"/>
  <c r="W38" i="3" s="1"/>
  <c r="W41" i="3" s="1"/>
  <c r="W26" i="3"/>
  <c r="W116" i="3"/>
  <c r="N75" i="3"/>
  <c r="N117" i="3"/>
  <c r="N37" i="3"/>
  <c r="N26" i="3"/>
  <c r="W27" i="3"/>
  <c r="W119" i="3"/>
  <c r="N31" i="3"/>
  <c r="N32" i="3"/>
  <c r="N96" i="3"/>
  <c r="H24" i="2"/>
  <c r="H30" i="2"/>
  <c r="H25" i="2"/>
  <c r="N24" i="2"/>
  <c r="N30" i="2"/>
  <c r="N25" i="2"/>
  <c r="N147" i="2"/>
  <c r="Z27" i="2"/>
  <c r="Z123" i="2"/>
  <c r="Z64" i="2"/>
  <c r="Z77" i="2"/>
  <c r="Z122" i="2"/>
  <c r="Z113" i="2"/>
  <c r="Z66" i="2"/>
  <c r="Z112" i="2"/>
  <c r="Z100" i="2"/>
  <c r="Z102" i="2"/>
  <c r="Z135" i="2"/>
  <c r="Q103" i="2"/>
  <c r="Q81" i="2"/>
  <c r="Q88" i="2"/>
  <c r="Q30" i="2"/>
  <c r="Q25" i="2"/>
  <c r="Q76" i="2"/>
  <c r="Q24" i="2"/>
  <c r="Q27" i="2" s="1"/>
  <c r="Q137" i="2"/>
  <c r="Q135" i="2"/>
  <c r="Q112" i="2"/>
  <c r="Q139" i="2"/>
  <c r="Q130" i="2"/>
  <c r="K24" i="2"/>
  <c r="K30" i="2"/>
  <c r="K25" i="2"/>
  <c r="K135" i="2"/>
  <c r="K75" i="2"/>
  <c r="K122" i="2"/>
  <c r="K123" i="2"/>
  <c r="Z117" i="2"/>
  <c r="Z32" i="2"/>
  <c r="Z31" i="2"/>
  <c r="Z121" i="2"/>
  <c r="Z83" i="2"/>
  <c r="Z80" i="2"/>
  <c r="Z139" i="2"/>
  <c r="AC72" i="2"/>
  <c r="AC30" i="2"/>
  <c r="AC25" i="2"/>
  <c r="AC24" i="2"/>
  <c r="AC77" i="2"/>
  <c r="AC89" i="2"/>
  <c r="AC75" i="2"/>
  <c r="AC126" i="2"/>
  <c r="AC113" i="2"/>
  <c r="AC145" i="2"/>
  <c r="AC98" i="2"/>
  <c r="AC130" i="2"/>
  <c r="AC134" i="2"/>
  <c r="T88" i="2"/>
  <c r="T147" i="2"/>
  <c r="T93" i="2"/>
  <c r="T27" i="2"/>
  <c r="T142" i="2"/>
  <c r="T111" i="2"/>
  <c r="T117" i="2"/>
  <c r="W26" i="2"/>
  <c r="W37" i="2"/>
  <c r="W38" i="2" s="1"/>
  <c r="W41" i="2" s="1"/>
  <c r="W107" i="2"/>
  <c r="T31" i="2"/>
  <c r="T32" i="2"/>
  <c r="T115" i="2"/>
  <c r="T109" i="2"/>
  <c r="T116" i="2"/>
  <c r="W100" i="2"/>
  <c r="W31" i="2"/>
  <c r="W32" i="2"/>
  <c r="W102" i="2"/>
  <c r="W123" i="2"/>
  <c r="W133" i="2"/>
  <c r="W127" i="2"/>
  <c r="W113" i="2"/>
  <c r="W128" i="2"/>
  <c r="W132" i="2"/>
  <c r="W117" i="2"/>
  <c r="W112" i="2"/>
  <c r="W134" i="2"/>
  <c r="W137" i="2"/>
  <c r="Z87" i="2"/>
  <c r="Z37" i="2"/>
  <c r="Z26" i="2"/>
  <c r="Z147" i="2"/>
  <c r="Z150" i="2"/>
  <c r="Z81" i="2"/>
  <c r="Z144" i="2"/>
  <c r="T102" i="2"/>
  <c r="T62" i="2"/>
  <c r="T26" i="2"/>
  <c r="T37" i="2"/>
  <c r="T75" i="2"/>
  <c r="T113" i="2"/>
  <c r="W27" i="2"/>
  <c r="W105" i="2"/>
  <c r="AC21" i="1"/>
  <c r="N4" i="1"/>
  <c r="Z17" i="1"/>
  <c r="K4" i="1"/>
  <c r="Z10" i="1"/>
  <c r="P5" i="1"/>
  <c r="Q11" i="1" s="1"/>
  <c r="AC15" i="1"/>
  <c r="Z19" i="1"/>
  <c r="H4" i="1"/>
  <c r="AC19" i="1"/>
  <c r="Z13" i="1"/>
  <c r="Z18" i="1"/>
  <c r="Z12" i="1"/>
  <c r="Z21" i="1"/>
  <c r="Z11" i="1"/>
  <c r="Z15" i="1"/>
  <c r="Z14" i="1"/>
  <c r="W11" i="1"/>
  <c r="Z16" i="1"/>
  <c r="AC11" i="1"/>
  <c r="Q4" i="1"/>
  <c r="M5" i="1"/>
  <c r="N17" i="1" s="1"/>
  <c r="G5" i="1"/>
  <c r="H10" i="1" s="1"/>
  <c r="W17" i="1"/>
  <c r="W13" i="1"/>
  <c r="J5" i="1"/>
  <c r="K15" i="1" s="1"/>
  <c r="W19" i="1"/>
  <c r="AC17" i="1"/>
  <c r="W15" i="1"/>
  <c r="AC13" i="1"/>
  <c r="W21" i="1"/>
  <c r="Z20" i="1"/>
  <c r="AC20" i="1"/>
  <c r="W18" i="1"/>
  <c r="AC16" i="1"/>
  <c r="W14" i="1"/>
  <c r="AC12" i="1"/>
  <c r="W10" i="1"/>
  <c r="W20" i="1"/>
  <c r="AC18" i="1"/>
  <c r="W16" i="1"/>
  <c r="AC14" i="1"/>
  <c r="W12" i="1"/>
  <c r="AC10" i="1"/>
  <c r="T5" i="1"/>
  <c r="S5" i="1"/>
  <c r="T13" i="1" s="1"/>
  <c r="W48" i="3" l="1"/>
  <c r="W42" i="3"/>
  <c r="Q44" i="3"/>
  <c r="Q45" i="3" s="1"/>
  <c r="Q118" i="3" s="1"/>
  <c r="Q28" i="3"/>
  <c r="Q78" i="3"/>
  <c r="Q88" i="3"/>
  <c r="Q72" i="3"/>
  <c r="Z75" i="3"/>
  <c r="Z27" i="3"/>
  <c r="Z78" i="3"/>
  <c r="Z67" i="3"/>
  <c r="Z91" i="3"/>
  <c r="Z66" i="3"/>
  <c r="Z87" i="3"/>
  <c r="Z71" i="3"/>
  <c r="Z113" i="3"/>
  <c r="Z68" i="3"/>
  <c r="Z63" i="3"/>
  <c r="AC31" i="3"/>
  <c r="AC32" i="3"/>
  <c r="AC100" i="3"/>
  <c r="AC80" i="3"/>
  <c r="AC122" i="3"/>
  <c r="W44" i="3"/>
  <c r="W45" i="3" s="1"/>
  <c r="W28" i="3"/>
  <c r="Q97" i="3"/>
  <c r="Q37" i="3"/>
  <c r="Q26" i="3"/>
  <c r="Q79" i="3" s="1"/>
  <c r="Q86" i="3"/>
  <c r="Q103" i="3"/>
  <c r="Q83" i="3"/>
  <c r="Q76" i="3"/>
  <c r="Q116" i="3"/>
  <c r="Q77" i="3"/>
  <c r="Q69" i="3"/>
  <c r="Q80" i="3"/>
  <c r="Q62" i="3"/>
  <c r="Q89" i="3"/>
  <c r="Q65" i="3"/>
  <c r="Q108" i="3"/>
  <c r="Q63" i="3"/>
  <c r="K31" i="3"/>
  <c r="K32" i="3"/>
  <c r="K65" i="3"/>
  <c r="K72" i="3"/>
  <c r="K74" i="3"/>
  <c r="K64" i="3"/>
  <c r="K76" i="3"/>
  <c r="K96" i="3"/>
  <c r="Z94" i="3"/>
  <c r="Z32" i="3"/>
  <c r="Z31" i="3"/>
  <c r="Z99" i="3"/>
  <c r="Z86" i="3"/>
  <c r="Z112" i="3"/>
  <c r="Z92" i="3"/>
  <c r="W98" i="3"/>
  <c r="W108" i="3"/>
  <c r="W120" i="3"/>
  <c r="N87" i="3"/>
  <c r="N118" i="3"/>
  <c r="Q32" i="3"/>
  <c r="Q31" i="3"/>
  <c r="Q94" i="3"/>
  <c r="Q99" i="3"/>
  <c r="Q101" i="3"/>
  <c r="Z26" i="3"/>
  <c r="Z37" i="3"/>
  <c r="Z90" i="3"/>
  <c r="Z77" i="3"/>
  <c r="Z115" i="3"/>
  <c r="Z110" i="3"/>
  <c r="Z93" i="3"/>
  <c r="AC75" i="3"/>
  <c r="AC97" i="3"/>
  <c r="AC27" i="3"/>
  <c r="AC74" i="3"/>
  <c r="AC91" i="3"/>
  <c r="AC68" i="3"/>
  <c r="AC107" i="3"/>
  <c r="AC98" i="3"/>
  <c r="AC96" i="3"/>
  <c r="AC90" i="3"/>
  <c r="AC81" i="3"/>
  <c r="AC113" i="3"/>
  <c r="AC62" i="3"/>
  <c r="AC116" i="3"/>
  <c r="AC77" i="3"/>
  <c r="AC65" i="3"/>
  <c r="AC89" i="3"/>
  <c r="AC95" i="3"/>
  <c r="AC121" i="3"/>
  <c r="AC71" i="3"/>
  <c r="AC79" i="3"/>
  <c r="AC66" i="3"/>
  <c r="AC83" i="3"/>
  <c r="AC69" i="3"/>
  <c r="AC88" i="3"/>
  <c r="AC87" i="3"/>
  <c r="AC112" i="3"/>
  <c r="AC67" i="3"/>
  <c r="AC84" i="3"/>
  <c r="AC94" i="3"/>
  <c r="AC93" i="3"/>
  <c r="T32" i="3"/>
  <c r="T31" i="3"/>
  <c r="T103" i="3"/>
  <c r="T95" i="3"/>
  <c r="T79" i="3"/>
  <c r="K27" i="3"/>
  <c r="K112" i="3"/>
  <c r="K117" i="3"/>
  <c r="N38" i="3"/>
  <c r="N41" i="3" s="1"/>
  <c r="N116" i="3"/>
  <c r="N103" i="3"/>
  <c r="AC26" i="3"/>
  <c r="AC99" i="3" s="1"/>
  <c r="AC37" i="3"/>
  <c r="AC38" i="3" s="1"/>
  <c r="AC41" i="3" s="1"/>
  <c r="AC108" i="3"/>
  <c r="AC119" i="3"/>
  <c r="T26" i="3"/>
  <c r="T37" i="3"/>
  <c r="T74" i="3"/>
  <c r="T63" i="3"/>
  <c r="T82" i="3"/>
  <c r="T91" i="3"/>
  <c r="N34" i="3"/>
  <c r="N69" i="3"/>
  <c r="N79" i="3"/>
  <c r="N67" i="3"/>
  <c r="H37" i="3"/>
  <c r="H26" i="3"/>
  <c r="H108" i="3" s="1"/>
  <c r="H107" i="3"/>
  <c r="H87" i="3"/>
  <c r="T111" i="3"/>
  <c r="T27" i="3"/>
  <c r="T85" i="3"/>
  <c r="T94" i="3"/>
  <c r="T62" i="3"/>
  <c r="T83" i="3"/>
  <c r="T93" i="3"/>
  <c r="W39" i="3"/>
  <c r="W40" i="3" s="1"/>
  <c r="W33" i="3"/>
  <c r="W81" i="3"/>
  <c r="W118" i="3"/>
  <c r="W64" i="3"/>
  <c r="W79" i="3"/>
  <c r="W97" i="3"/>
  <c r="W62" i="3"/>
  <c r="W70" i="3"/>
  <c r="W78" i="3"/>
  <c r="W88" i="3"/>
  <c r="W122" i="3"/>
  <c r="H27" i="3"/>
  <c r="H102" i="3"/>
  <c r="N28" i="3"/>
  <c r="N44" i="3"/>
  <c r="N77" i="3"/>
  <c r="N70" i="3"/>
  <c r="N71" i="3"/>
  <c r="N39" i="3"/>
  <c r="N33" i="3"/>
  <c r="N119" i="3" s="1"/>
  <c r="N100" i="3"/>
  <c r="W34" i="3"/>
  <c r="W83" i="3"/>
  <c r="W89" i="3"/>
  <c r="W117" i="3"/>
  <c r="W100" i="3"/>
  <c r="W107" i="3"/>
  <c r="W93" i="3"/>
  <c r="W77" i="3"/>
  <c r="W109" i="3"/>
  <c r="W103" i="3"/>
  <c r="W104" i="3"/>
  <c r="K78" i="3"/>
  <c r="K37" i="3"/>
  <c r="K38" i="3" s="1"/>
  <c r="K26" i="3"/>
  <c r="K108" i="3" s="1"/>
  <c r="K98" i="3"/>
  <c r="K79" i="3"/>
  <c r="K92" i="3"/>
  <c r="H111" i="3"/>
  <c r="H116" i="3"/>
  <c r="H31" i="3"/>
  <c r="H34" i="3" s="1"/>
  <c r="H32" i="3"/>
  <c r="Z96" i="2"/>
  <c r="Z38" i="2"/>
  <c r="AC97" i="2"/>
  <c r="AC66" i="2"/>
  <c r="AC62" i="2"/>
  <c r="AC27" i="2"/>
  <c r="AC96" i="2"/>
  <c r="AC87" i="2"/>
  <c r="AC81" i="2"/>
  <c r="AC93" i="2"/>
  <c r="AC76" i="2"/>
  <c r="AC80" i="2"/>
  <c r="AC95" i="2"/>
  <c r="AC71" i="2"/>
  <c r="AC132" i="2"/>
  <c r="AC123" i="2"/>
  <c r="AC122" i="2"/>
  <c r="AC102" i="2"/>
  <c r="AC112" i="2"/>
  <c r="AC107" i="2"/>
  <c r="AC111" i="2"/>
  <c r="AC135" i="2"/>
  <c r="AC137" i="2"/>
  <c r="AC109" i="2"/>
  <c r="AC115" i="2"/>
  <c r="AC117" i="2"/>
  <c r="AC64" i="2"/>
  <c r="AC69" i="2"/>
  <c r="AC100" i="2"/>
  <c r="AC147" i="2"/>
  <c r="AC124" i="2"/>
  <c r="AC101" i="2"/>
  <c r="AC133" i="2"/>
  <c r="Z34" i="2"/>
  <c r="Z109" i="2"/>
  <c r="Z133" i="2"/>
  <c r="Z75" i="2"/>
  <c r="Z116" i="2"/>
  <c r="K76" i="2"/>
  <c r="K31" i="2"/>
  <c r="K89" i="2"/>
  <c r="K32" i="2"/>
  <c r="K62" i="2"/>
  <c r="K132" i="2"/>
  <c r="K126" i="2"/>
  <c r="K134" i="2"/>
  <c r="Z128" i="2"/>
  <c r="Z89" i="2"/>
  <c r="Z126" i="2"/>
  <c r="Z44" i="2"/>
  <c r="Z28" i="2"/>
  <c r="Z132" i="2"/>
  <c r="Z62" i="2"/>
  <c r="Z111" i="2"/>
  <c r="Z149" i="2"/>
  <c r="Z92" i="2"/>
  <c r="Z98" i="2"/>
  <c r="Z101" i="2"/>
  <c r="AC37" i="2"/>
  <c r="AC38" i="2" s="1"/>
  <c r="AC41" i="2" s="1"/>
  <c r="AC26" i="2"/>
  <c r="AC83" i="2" s="1"/>
  <c r="AC105" i="2"/>
  <c r="AC118" i="2"/>
  <c r="Z39" i="2"/>
  <c r="Z40" i="2" s="1"/>
  <c r="Z103" i="2" s="1"/>
  <c r="Z33" i="2"/>
  <c r="Z107" i="2"/>
  <c r="K80" i="2"/>
  <c r="K27" i="2"/>
  <c r="K143" i="2"/>
  <c r="Q87" i="2"/>
  <c r="Q89" i="2"/>
  <c r="Q37" i="2"/>
  <c r="Q26" i="2"/>
  <c r="Q109" i="2" s="1"/>
  <c r="Q97" i="2"/>
  <c r="Q93" i="2"/>
  <c r="Q132" i="2"/>
  <c r="Q121" i="2"/>
  <c r="Q133" i="2"/>
  <c r="Q71" i="2"/>
  <c r="Q113" i="2"/>
  <c r="Q118" i="2"/>
  <c r="Q128" i="2"/>
  <c r="Q116" i="2"/>
  <c r="Q107" i="2"/>
  <c r="Q111" i="2"/>
  <c r="Q32" i="2"/>
  <c r="Q83" i="2"/>
  <c r="Q31" i="2"/>
  <c r="Q117" i="2"/>
  <c r="Q145" i="2"/>
  <c r="T80" i="2"/>
  <c r="T44" i="2"/>
  <c r="T28" i="2"/>
  <c r="T134" i="2" s="1"/>
  <c r="T77" i="2"/>
  <c r="T34" i="2"/>
  <c r="T107" i="2"/>
  <c r="T127" i="2"/>
  <c r="N103" i="2"/>
  <c r="N27" i="2"/>
  <c r="T139" i="2"/>
  <c r="T100" i="2"/>
  <c r="T72" i="2"/>
  <c r="T70" i="2"/>
  <c r="T103" i="2"/>
  <c r="T87" i="2"/>
  <c r="AC32" i="2"/>
  <c r="AC31" i="2"/>
  <c r="AC82" i="2"/>
  <c r="AC128" i="2"/>
  <c r="AC151" i="2"/>
  <c r="N26" i="2"/>
  <c r="N37" i="2"/>
  <c r="N100" i="2"/>
  <c r="N143" i="2"/>
  <c r="W92" i="2"/>
  <c r="W77" i="2"/>
  <c r="W97" i="2"/>
  <c r="W33" i="2"/>
  <c r="W39" i="2"/>
  <c r="W40" i="2" s="1"/>
  <c r="W151" i="2"/>
  <c r="W109" i="2"/>
  <c r="W124" i="2"/>
  <c r="W111" i="2"/>
  <c r="W106" i="2"/>
  <c r="W126" i="2"/>
  <c r="W101" i="2"/>
  <c r="H95" i="2"/>
  <c r="H37" i="2"/>
  <c r="H26" i="2"/>
  <c r="H118" i="2" s="1"/>
  <c r="H123" i="2"/>
  <c r="T39" i="2"/>
  <c r="T33" i="2"/>
  <c r="T69" i="2"/>
  <c r="W28" i="2"/>
  <c r="W44" i="2"/>
  <c r="W45" i="2" s="1"/>
  <c r="W95" i="2"/>
  <c r="W93" i="2"/>
  <c r="W82" i="2"/>
  <c r="W72" i="2"/>
  <c r="W87" i="2"/>
  <c r="W34" i="2"/>
  <c r="W147" i="2"/>
  <c r="W71" i="2"/>
  <c r="W116" i="2"/>
  <c r="W143" i="2"/>
  <c r="W140" i="2"/>
  <c r="W42" i="2"/>
  <c r="W48" i="2"/>
  <c r="H142" i="2"/>
  <c r="H107" i="2"/>
  <c r="H32" i="2"/>
  <c r="H31" i="2"/>
  <c r="H34" i="2" s="1"/>
  <c r="N31" i="2"/>
  <c r="N32" i="2"/>
  <c r="N76" i="2"/>
  <c r="T95" i="2"/>
  <c r="T83" i="2"/>
  <c r="T38" i="2"/>
  <c r="T106" i="2"/>
  <c r="T64" i="2"/>
  <c r="T89" i="2"/>
  <c r="T126" i="2"/>
  <c r="T140" i="2"/>
  <c r="T128" i="2"/>
  <c r="T135" i="2"/>
  <c r="T66" i="2"/>
  <c r="Z82" i="2"/>
  <c r="Z76" i="2"/>
  <c r="W70" i="2"/>
  <c r="W69" i="2"/>
  <c r="W118" i="2"/>
  <c r="K26" i="2"/>
  <c r="K118" i="2" s="1"/>
  <c r="K77" i="2"/>
  <c r="K37" i="2"/>
  <c r="K38" i="2" s="1"/>
  <c r="K109" i="2"/>
  <c r="K139" i="2"/>
  <c r="K69" i="2"/>
  <c r="Q44" i="2"/>
  <c r="Q45" i="2" s="1"/>
  <c r="Q106" i="2" s="1"/>
  <c r="Q28" i="2"/>
  <c r="Q77" i="2"/>
  <c r="Q134" i="2"/>
  <c r="Q124" i="2"/>
  <c r="H27" i="2"/>
  <c r="H127" i="2"/>
  <c r="N18" i="1"/>
  <c r="T14" i="1"/>
  <c r="K17" i="1"/>
  <c r="K14" i="1"/>
  <c r="K20" i="1"/>
  <c r="K19" i="1"/>
  <c r="K12" i="1"/>
  <c r="K13" i="1"/>
  <c r="Q19" i="1"/>
  <c r="Q10" i="1"/>
  <c r="Q16" i="1"/>
  <c r="Q12" i="1"/>
  <c r="Q15" i="1"/>
  <c r="K18" i="1"/>
  <c r="Q13" i="1"/>
  <c r="H19" i="1"/>
  <c r="H11" i="1"/>
  <c r="Q18" i="1"/>
  <c r="K11" i="1"/>
  <c r="Q21" i="1"/>
  <c r="Q14" i="1"/>
  <c r="Q20" i="1"/>
  <c r="H18" i="1"/>
  <c r="Q17" i="1"/>
  <c r="T10" i="1"/>
  <c r="H16" i="1"/>
  <c r="H13" i="1"/>
  <c r="H14" i="1"/>
  <c r="T17" i="1"/>
  <c r="H12" i="1"/>
  <c r="H20" i="1"/>
  <c r="H21" i="1"/>
  <c r="T20" i="1"/>
  <c r="H15" i="1"/>
  <c r="H17" i="1"/>
  <c r="Z23" i="1"/>
  <c r="T12" i="1"/>
  <c r="T18" i="1"/>
  <c r="T15" i="1"/>
  <c r="T11" i="1"/>
  <c r="T19" i="1"/>
  <c r="T16" i="1"/>
  <c r="N21" i="1"/>
  <c r="AC23" i="1"/>
  <c r="T21" i="1"/>
  <c r="N11" i="1"/>
  <c r="K10" i="1"/>
  <c r="K21" i="1"/>
  <c r="K16" i="1"/>
  <c r="N20" i="1"/>
  <c r="N19" i="1"/>
  <c r="N13" i="1"/>
  <c r="N15" i="1"/>
  <c r="N16" i="1"/>
  <c r="N14" i="1"/>
  <c r="N10" i="1"/>
  <c r="N12" i="1"/>
  <c r="W23" i="1"/>
  <c r="T92" i="3" l="1"/>
  <c r="T105" i="3"/>
  <c r="T120" i="3"/>
  <c r="T75" i="3"/>
  <c r="T104" i="3"/>
  <c r="T77" i="3"/>
  <c r="H119" i="3"/>
  <c r="H39" i="3"/>
  <c r="H33" i="3"/>
  <c r="H88" i="3"/>
  <c r="H70" i="3"/>
  <c r="H68" i="3"/>
  <c r="H77" i="3"/>
  <c r="H92" i="3"/>
  <c r="H75" i="3"/>
  <c r="H93" i="3"/>
  <c r="H67" i="3"/>
  <c r="H114" i="3"/>
  <c r="K41" i="3"/>
  <c r="K95" i="3"/>
  <c r="T44" i="3"/>
  <c r="T28" i="3"/>
  <c r="T72" i="3" s="1"/>
  <c r="T78" i="3"/>
  <c r="T112" i="3"/>
  <c r="Q119" i="3"/>
  <c r="Q34" i="3"/>
  <c r="Q115" i="3"/>
  <c r="Q66" i="3"/>
  <c r="N40" i="3"/>
  <c r="N90" i="3"/>
  <c r="H46" i="3"/>
  <c r="H47" i="3" s="1"/>
  <c r="H35" i="3"/>
  <c r="H96" i="3"/>
  <c r="H84" i="3"/>
  <c r="W66" i="3"/>
  <c r="W76" i="3"/>
  <c r="W105" i="3"/>
  <c r="W71" i="3"/>
  <c r="W74" i="3"/>
  <c r="W90" i="3"/>
  <c r="W85" i="3"/>
  <c r="W73" i="3"/>
  <c r="W68" i="3"/>
  <c r="W92" i="3"/>
  <c r="N94" i="3"/>
  <c r="N84" i="3"/>
  <c r="N46" i="3"/>
  <c r="N35" i="3"/>
  <c r="N76" i="3"/>
  <c r="N68" i="3"/>
  <c r="K121" i="3"/>
  <c r="K28" i="3"/>
  <c r="K115" i="3" s="1"/>
  <c r="K44" i="3"/>
  <c r="K45" i="3" s="1"/>
  <c r="K114" i="3" s="1"/>
  <c r="K106" i="3"/>
  <c r="K109" i="3"/>
  <c r="K93" i="3"/>
  <c r="K120" i="3"/>
  <c r="K94" i="3"/>
  <c r="Q39" i="3"/>
  <c r="Q33" i="3"/>
  <c r="Q70" i="3"/>
  <c r="AC48" i="3"/>
  <c r="AC49" i="3" s="1"/>
  <c r="AC42" i="3"/>
  <c r="N91" i="3"/>
  <c r="N109" i="3"/>
  <c r="N45" i="3"/>
  <c r="N66" i="3"/>
  <c r="N112" i="3"/>
  <c r="N63" i="3"/>
  <c r="N120" i="3"/>
  <c r="N72" i="3"/>
  <c r="N101" i="3"/>
  <c r="N89" i="3"/>
  <c r="AC44" i="3"/>
  <c r="AC28" i="3"/>
  <c r="AC115" i="3"/>
  <c r="AC86" i="3"/>
  <c r="AC70" i="3"/>
  <c r="AC114" i="3"/>
  <c r="AC111" i="3"/>
  <c r="Z38" i="3"/>
  <c r="Z121" i="3"/>
  <c r="Z34" i="3"/>
  <c r="Z103" i="3"/>
  <c r="Z69" i="3"/>
  <c r="Z79" i="3"/>
  <c r="Z82" i="3"/>
  <c r="AC33" i="3"/>
  <c r="AC39" i="3"/>
  <c r="AC118" i="3"/>
  <c r="W46" i="3"/>
  <c r="W35" i="3"/>
  <c r="W114" i="3"/>
  <c r="W115" i="3"/>
  <c r="Z96" i="3"/>
  <c r="Z100" i="3"/>
  <c r="Z39" i="3"/>
  <c r="Z40" i="3" s="1"/>
  <c r="Z105" i="3" s="1"/>
  <c r="Z33" i="3"/>
  <c r="Z116" i="3"/>
  <c r="K81" i="3"/>
  <c r="K39" i="3"/>
  <c r="K33" i="3"/>
  <c r="K66" i="3"/>
  <c r="K73" i="3"/>
  <c r="K69" i="3"/>
  <c r="K119" i="3"/>
  <c r="K75" i="3"/>
  <c r="K67" i="3"/>
  <c r="K68" i="3"/>
  <c r="K63" i="3"/>
  <c r="K90" i="3"/>
  <c r="Q38" i="3"/>
  <c r="Q75" i="3"/>
  <c r="Q74" i="3"/>
  <c r="Q87" i="3"/>
  <c r="Q64" i="3"/>
  <c r="Q100" i="3"/>
  <c r="Q106" i="3"/>
  <c r="AC34" i="3"/>
  <c r="AC92" i="3"/>
  <c r="AC109" i="3"/>
  <c r="H115" i="3"/>
  <c r="H38" i="3"/>
  <c r="H74" i="3"/>
  <c r="H90" i="3"/>
  <c r="T116" i="3"/>
  <c r="T102" i="3"/>
  <c r="T34" i="3"/>
  <c r="K118" i="3"/>
  <c r="K83" i="3"/>
  <c r="K34" i="3"/>
  <c r="K99" i="3"/>
  <c r="K86" i="3"/>
  <c r="K101" i="3"/>
  <c r="K116" i="3"/>
  <c r="K80" i="3"/>
  <c r="K77" i="3"/>
  <c r="H28" i="3"/>
  <c r="H44" i="3"/>
  <c r="H45" i="3" s="1"/>
  <c r="H117" i="3"/>
  <c r="H112" i="3"/>
  <c r="T38" i="3"/>
  <c r="T80" i="3"/>
  <c r="T109" i="3"/>
  <c r="T68" i="3"/>
  <c r="T118" i="3"/>
  <c r="T71" i="3"/>
  <c r="T76" i="3"/>
  <c r="T66" i="3"/>
  <c r="T107" i="3"/>
  <c r="T99" i="3"/>
  <c r="T64" i="3"/>
  <c r="N42" i="3"/>
  <c r="N111" i="3" s="1"/>
  <c r="N48" i="3"/>
  <c r="N115" i="3"/>
  <c r="T39" i="3"/>
  <c r="T33" i="3"/>
  <c r="T98" i="3"/>
  <c r="Z64" i="3"/>
  <c r="Z80" i="3"/>
  <c r="Z44" i="3"/>
  <c r="Z28" i="3"/>
  <c r="Z81" i="3"/>
  <c r="Z114" i="3"/>
  <c r="Z106" i="3"/>
  <c r="Z76" i="3"/>
  <c r="Z74" i="3"/>
  <c r="Z65" i="3"/>
  <c r="Z70" i="3"/>
  <c r="Z62" i="3"/>
  <c r="W49" i="3"/>
  <c r="W121" i="3"/>
  <c r="N34" i="2"/>
  <c r="N109" i="2"/>
  <c r="N112" i="2"/>
  <c r="N133" i="2"/>
  <c r="K87" i="2"/>
  <c r="K93" i="2"/>
  <c r="K34" i="2"/>
  <c r="K83" i="2"/>
  <c r="K106" i="2"/>
  <c r="K128" i="2"/>
  <c r="K121" i="2"/>
  <c r="K145" i="2"/>
  <c r="K107" i="2"/>
  <c r="AJ107" i="2" s="1"/>
  <c r="AK107" i="2" s="1"/>
  <c r="H38" i="2"/>
  <c r="H62" i="2"/>
  <c r="H144" i="2"/>
  <c r="H81" i="2"/>
  <c r="K41" i="2"/>
  <c r="K115" i="2"/>
  <c r="T41" i="2"/>
  <c r="T143" i="2"/>
  <c r="T151" i="2"/>
  <c r="T133" i="2"/>
  <c r="T132" i="2"/>
  <c r="W81" i="2"/>
  <c r="W89" i="2"/>
  <c r="W64" i="2"/>
  <c r="W88" i="2"/>
  <c r="W62" i="2"/>
  <c r="W139" i="2"/>
  <c r="W103" i="2"/>
  <c r="W135" i="2"/>
  <c r="W66" i="2"/>
  <c r="W130" i="2"/>
  <c r="Q39" i="2"/>
  <c r="Q92" i="2"/>
  <c r="Q33" i="2"/>
  <c r="AC44" i="2"/>
  <c r="AC28" i="2"/>
  <c r="AC92" i="2"/>
  <c r="AC149" i="2"/>
  <c r="AC142" i="2"/>
  <c r="AC144" i="2"/>
  <c r="AC121" i="2"/>
  <c r="W35" i="2"/>
  <c r="W46" i="2"/>
  <c r="W144" i="2"/>
  <c r="W149" i="2"/>
  <c r="H28" i="2"/>
  <c r="H44" i="2"/>
  <c r="H45" i="2" s="1"/>
  <c r="H80" i="2"/>
  <c r="H143" i="2"/>
  <c r="H92" i="2"/>
  <c r="H124" i="2"/>
  <c r="H87" i="2"/>
  <c r="H33" i="2"/>
  <c r="H39" i="2"/>
  <c r="H66" i="2"/>
  <c r="H139" i="2"/>
  <c r="H100" i="2"/>
  <c r="H112" i="2"/>
  <c r="H105" i="2"/>
  <c r="H149" i="2"/>
  <c r="H147" i="2"/>
  <c r="T35" i="2"/>
  <c r="T46" i="2"/>
  <c r="T47" i="2" s="1"/>
  <c r="W96" i="2"/>
  <c r="W49" i="2"/>
  <c r="T45" i="2"/>
  <c r="T105" i="2"/>
  <c r="K98" i="2"/>
  <c r="K28" i="2"/>
  <c r="K144" i="2" s="1"/>
  <c r="K44" i="2"/>
  <c r="K45" i="2" s="1"/>
  <c r="K149" i="2" s="1"/>
  <c r="K96" i="2"/>
  <c r="K140" i="2"/>
  <c r="K117" i="2"/>
  <c r="K147" i="2"/>
  <c r="K70" i="2"/>
  <c r="AC48" i="2"/>
  <c r="AC49" i="2" s="1"/>
  <c r="AC42" i="2"/>
  <c r="Z115" i="2"/>
  <c r="Z88" i="2"/>
  <c r="Z124" i="2"/>
  <c r="Z127" i="2"/>
  <c r="H46" i="2"/>
  <c r="H47" i="2" s="1"/>
  <c r="H35" i="2"/>
  <c r="H76" i="2"/>
  <c r="H137" i="2"/>
  <c r="T40" i="2"/>
  <c r="T123" i="2"/>
  <c r="T145" i="2"/>
  <c r="T96" i="2"/>
  <c r="AC34" i="2"/>
  <c r="AC139" i="2"/>
  <c r="AC140" i="2"/>
  <c r="N87" i="2"/>
  <c r="N28" i="2"/>
  <c r="N44" i="2"/>
  <c r="N92" i="2"/>
  <c r="N135" i="2"/>
  <c r="Z69" i="2"/>
  <c r="Z143" i="2"/>
  <c r="Z45" i="2"/>
  <c r="Z72" i="2"/>
  <c r="Z134" i="2"/>
  <c r="K101" i="2"/>
  <c r="K64" i="2"/>
  <c r="K81" i="2"/>
  <c r="K33" i="2"/>
  <c r="K39" i="2"/>
  <c r="K66" i="2"/>
  <c r="K112" i="2"/>
  <c r="K133" i="2"/>
  <c r="K113" i="2"/>
  <c r="K100" i="2"/>
  <c r="K130" i="2"/>
  <c r="K105" i="2"/>
  <c r="Z46" i="2"/>
  <c r="Z35" i="2"/>
  <c r="Z105" i="2" s="1"/>
  <c r="Z95" i="2"/>
  <c r="Z97" i="2"/>
  <c r="Z106" i="2"/>
  <c r="Z41" i="2"/>
  <c r="Z71" i="2"/>
  <c r="N38" i="2"/>
  <c r="N41" i="2" s="1"/>
  <c r="N116" i="2"/>
  <c r="N107" i="2"/>
  <c r="Q64" i="2"/>
  <c r="Q34" i="2"/>
  <c r="Q105" i="2"/>
  <c r="Q144" i="2"/>
  <c r="Q98" i="2"/>
  <c r="Q82" i="2"/>
  <c r="Q62" i="2"/>
  <c r="Q38" i="2"/>
  <c r="Q123" i="2"/>
  <c r="Q126" i="2"/>
  <c r="Q100" i="2"/>
  <c r="N123" i="2"/>
  <c r="AJ123" i="2" s="1"/>
  <c r="AK123" i="2" s="1"/>
  <c r="N106" i="2"/>
  <c r="N33" i="2"/>
  <c r="N105" i="2" s="1"/>
  <c r="N39" i="2"/>
  <c r="N82" i="2"/>
  <c r="AC39" i="2"/>
  <c r="AC33" i="2"/>
  <c r="AC106" i="2"/>
  <c r="AC30" i="1"/>
  <c r="AC31" i="1" s="1"/>
  <c r="AC134" i="1"/>
  <c r="AC113" i="1"/>
  <c r="AC145" i="1"/>
  <c r="AC126" i="1"/>
  <c r="AC130" i="1"/>
  <c r="AC89" i="1"/>
  <c r="AC98" i="1"/>
  <c r="AC72" i="1"/>
  <c r="AC77" i="1"/>
  <c r="AC75" i="1"/>
  <c r="Z25" i="1"/>
  <c r="Z26" i="1" s="1"/>
  <c r="Z145" i="1"/>
  <c r="Z118" i="1"/>
  <c r="Z151" i="1"/>
  <c r="Z70" i="1"/>
  <c r="Z137" i="1"/>
  <c r="Z93" i="1"/>
  <c r="Z130" i="1"/>
  <c r="Q23" i="1"/>
  <c r="AC24" i="1"/>
  <c r="K23" i="1"/>
  <c r="H23" i="1"/>
  <c r="H25" i="1" s="1"/>
  <c r="T23" i="1"/>
  <c r="Z30" i="1"/>
  <c r="Z24" i="1"/>
  <c r="AC25" i="1"/>
  <c r="N23" i="1"/>
  <c r="N147" i="1" s="1"/>
  <c r="W24" i="1"/>
  <c r="W30" i="1"/>
  <c r="W25" i="1"/>
  <c r="W107" i="1" s="1"/>
  <c r="AJ116" i="3" l="1"/>
  <c r="AK116" i="3" s="1"/>
  <c r="AJ90" i="3"/>
  <c r="AK90" i="3" s="1"/>
  <c r="K46" i="3"/>
  <c r="K35" i="3"/>
  <c r="K88" i="3"/>
  <c r="K97" i="3"/>
  <c r="W106" i="3"/>
  <c r="W82" i="3"/>
  <c r="W96" i="3"/>
  <c r="W99" i="3"/>
  <c r="W101" i="3"/>
  <c r="W95" i="3"/>
  <c r="W113" i="3"/>
  <c r="W86" i="3"/>
  <c r="W110" i="3"/>
  <c r="H40" i="3"/>
  <c r="H62" i="3"/>
  <c r="H82" i="3"/>
  <c r="H80" i="3"/>
  <c r="H76" i="3"/>
  <c r="AJ76" i="3" s="1"/>
  <c r="AK76" i="3" s="1"/>
  <c r="H64" i="3"/>
  <c r="H63" i="3"/>
  <c r="AJ63" i="3" s="1"/>
  <c r="AK63" i="3" s="1"/>
  <c r="H99" i="3"/>
  <c r="H71" i="3"/>
  <c r="AJ71" i="3" s="1"/>
  <c r="AK71" i="3" s="1"/>
  <c r="Z45" i="3"/>
  <c r="Z98" i="3"/>
  <c r="Z117" i="3"/>
  <c r="Z104" i="3"/>
  <c r="Z72" i="3"/>
  <c r="W47" i="3"/>
  <c r="W112" i="3" s="1"/>
  <c r="W111" i="3"/>
  <c r="Z118" i="3"/>
  <c r="Z35" i="3"/>
  <c r="Z119" i="3" s="1"/>
  <c r="Z46" i="3"/>
  <c r="Z97" i="3"/>
  <c r="Z107" i="3"/>
  <c r="AC117" i="3"/>
  <c r="AC105" i="3"/>
  <c r="AC85" i="3"/>
  <c r="N80" i="3"/>
  <c r="N47" i="3"/>
  <c r="N64" i="3"/>
  <c r="N86" i="3"/>
  <c r="N122" i="3"/>
  <c r="N97" i="3"/>
  <c r="N82" i="3"/>
  <c r="N83" i="3"/>
  <c r="N65" i="3"/>
  <c r="N62" i="3"/>
  <c r="N92" i="3"/>
  <c r="AJ92" i="3" s="1"/>
  <c r="AK92" i="3" s="1"/>
  <c r="N104" i="3"/>
  <c r="N73" i="3"/>
  <c r="N99" i="3"/>
  <c r="N102" i="3"/>
  <c r="N78" i="3"/>
  <c r="N88" i="3"/>
  <c r="H106" i="3"/>
  <c r="H101" i="3"/>
  <c r="AJ75" i="3"/>
  <c r="AK75" i="3" s="1"/>
  <c r="N49" i="3"/>
  <c r="N113" i="3"/>
  <c r="T35" i="3"/>
  <c r="T46" i="3"/>
  <c r="T47" i="3" s="1"/>
  <c r="AC45" i="3"/>
  <c r="AC120" i="3"/>
  <c r="Q41" i="3"/>
  <c r="Q98" i="3"/>
  <c r="AC40" i="3"/>
  <c r="AC102" i="3"/>
  <c r="Z41" i="3"/>
  <c r="Z89" i="3"/>
  <c r="N108" i="3"/>
  <c r="N121" i="3"/>
  <c r="T45" i="3"/>
  <c r="T119" i="3"/>
  <c r="AJ119" i="3" s="1"/>
  <c r="AK119" i="3" s="1"/>
  <c r="AJ77" i="3"/>
  <c r="AK77" i="3" s="1"/>
  <c r="Z95" i="3"/>
  <c r="Z102" i="3"/>
  <c r="Z88" i="3"/>
  <c r="Z85" i="3"/>
  <c r="H113" i="3"/>
  <c r="H69" i="3"/>
  <c r="H103" i="3"/>
  <c r="T41" i="3"/>
  <c r="T117" i="3"/>
  <c r="T65" i="3"/>
  <c r="T122" i="3"/>
  <c r="T69" i="3"/>
  <c r="AC35" i="3"/>
  <c r="AC46" i="3"/>
  <c r="AC103" i="3"/>
  <c r="Q120" i="3"/>
  <c r="Q82" i="3"/>
  <c r="K100" i="3"/>
  <c r="K103" i="3"/>
  <c r="K84" i="3"/>
  <c r="AJ84" i="3" s="1"/>
  <c r="AK84" i="3" s="1"/>
  <c r="Q40" i="3"/>
  <c r="Q121" i="3" s="1"/>
  <c r="Q81" i="3"/>
  <c r="K48" i="3"/>
  <c r="K49" i="3" s="1"/>
  <c r="K42" i="3"/>
  <c r="K105" i="3" s="1"/>
  <c r="T40" i="3"/>
  <c r="T121" i="3"/>
  <c r="T101" i="3"/>
  <c r="T87" i="3"/>
  <c r="AJ87" i="3" s="1"/>
  <c r="AK87" i="3" s="1"/>
  <c r="K40" i="3"/>
  <c r="K70" i="3"/>
  <c r="K89" i="3"/>
  <c r="K62" i="3"/>
  <c r="K110" i="3"/>
  <c r="Q46" i="3"/>
  <c r="Q35" i="3"/>
  <c r="Q102" i="3" s="1"/>
  <c r="Q122" i="3"/>
  <c r="H41" i="3"/>
  <c r="H122" i="3"/>
  <c r="H89" i="3"/>
  <c r="AJ67" i="3"/>
  <c r="AK67" i="3" s="1"/>
  <c r="H81" i="3"/>
  <c r="H65" i="3"/>
  <c r="H118" i="3"/>
  <c r="H66" i="3"/>
  <c r="AJ66" i="3" s="1"/>
  <c r="AK66" i="3" s="1"/>
  <c r="H120" i="3"/>
  <c r="H97" i="3"/>
  <c r="H72" i="3"/>
  <c r="AJ72" i="3" s="1"/>
  <c r="AK72" i="3" s="1"/>
  <c r="AJ100" i="2"/>
  <c r="AK100" i="2" s="1"/>
  <c r="N45" i="2"/>
  <c r="N71" i="2"/>
  <c r="N80" i="2"/>
  <c r="N113" i="2"/>
  <c r="N140" i="2"/>
  <c r="N134" i="2"/>
  <c r="N145" i="2"/>
  <c r="N70" i="2"/>
  <c r="N102" i="2"/>
  <c r="N64" i="2"/>
  <c r="H111" i="2"/>
  <c r="H83" i="2"/>
  <c r="H113" i="2"/>
  <c r="AJ113" i="2" s="1"/>
  <c r="AK113" i="2" s="1"/>
  <c r="H135" i="2"/>
  <c r="AJ135" i="2" s="1"/>
  <c r="AK135" i="2" s="1"/>
  <c r="H40" i="2"/>
  <c r="H126" i="2"/>
  <c r="H128" i="2"/>
  <c r="H89" i="2"/>
  <c r="H75" i="2"/>
  <c r="Q101" i="2"/>
  <c r="Q40" i="2"/>
  <c r="Q96" i="2" s="1"/>
  <c r="T97" i="2"/>
  <c r="T92" i="2"/>
  <c r="T48" i="2"/>
  <c r="T42" i="2"/>
  <c r="T71" i="2"/>
  <c r="W76" i="2"/>
  <c r="W83" i="2"/>
  <c r="W145" i="2"/>
  <c r="W98" i="2"/>
  <c r="W150" i="2"/>
  <c r="W122" i="2"/>
  <c r="W75" i="2"/>
  <c r="W115" i="2"/>
  <c r="W121" i="2"/>
  <c r="AC40" i="2"/>
  <c r="AC127" i="2"/>
  <c r="Q46" i="2"/>
  <c r="Q35" i="2"/>
  <c r="Q127" i="2" s="1"/>
  <c r="Q151" i="2"/>
  <c r="T82" i="2"/>
  <c r="T144" i="2"/>
  <c r="Q69" i="2"/>
  <c r="Q41" i="2"/>
  <c r="H97" i="2"/>
  <c r="H70" i="2"/>
  <c r="H101" i="2"/>
  <c r="H64" i="2"/>
  <c r="AJ64" i="2" s="1"/>
  <c r="AK64" i="2" s="1"/>
  <c r="H106" i="2"/>
  <c r="AJ106" i="2" s="1"/>
  <c r="AK106" i="2" s="1"/>
  <c r="H134" i="2"/>
  <c r="H132" i="2"/>
  <c r="AC45" i="2"/>
  <c r="AC70" i="2"/>
  <c r="Z47" i="2"/>
  <c r="Z142" i="2"/>
  <c r="Z140" i="2"/>
  <c r="AJ87" i="2"/>
  <c r="AK87" i="2" s="1"/>
  <c r="K42" i="2"/>
  <c r="K103" i="2" s="1"/>
  <c r="K48" i="2"/>
  <c r="K49" i="2" s="1"/>
  <c r="H41" i="2"/>
  <c r="H71" i="2"/>
  <c r="H151" i="2"/>
  <c r="T122" i="2"/>
  <c r="T98" i="2"/>
  <c r="N42" i="2"/>
  <c r="N142" i="2" s="1"/>
  <c r="N48" i="2"/>
  <c r="N144" i="2"/>
  <c r="K82" i="2"/>
  <c r="K137" i="2"/>
  <c r="K116" i="2"/>
  <c r="AC46" i="2"/>
  <c r="AC35" i="2"/>
  <c r="AC116" i="2"/>
  <c r="H133" i="2"/>
  <c r="AJ133" i="2" s="1"/>
  <c r="AK133" i="2" s="1"/>
  <c r="H122" i="2"/>
  <c r="H116" i="2"/>
  <c r="AJ105" i="2"/>
  <c r="AK105" i="2" s="1"/>
  <c r="AJ81" i="2"/>
  <c r="AK81" i="2" s="1"/>
  <c r="Z48" i="2"/>
  <c r="Z49" i="2" s="1"/>
  <c r="Z42" i="2"/>
  <c r="Q75" i="2"/>
  <c r="Q70" i="2"/>
  <c r="K35" i="2"/>
  <c r="K97" i="2"/>
  <c r="K46" i="2"/>
  <c r="K124" i="2"/>
  <c r="N40" i="2"/>
  <c r="N81" i="2"/>
  <c r="K71" i="2"/>
  <c r="K40" i="2"/>
  <c r="K92" i="2"/>
  <c r="AJ92" i="2" s="1"/>
  <c r="AK92" i="2" s="1"/>
  <c r="K150" i="2"/>
  <c r="K111" i="2"/>
  <c r="H98" i="2"/>
  <c r="H145" i="2"/>
  <c r="AJ112" i="2"/>
  <c r="AK112" i="2" s="1"/>
  <c r="W47" i="2"/>
  <c r="W80" i="2" s="1"/>
  <c r="W142" i="2"/>
  <c r="AC88" i="2"/>
  <c r="AC143" i="2"/>
  <c r="AC103" i="2"/>
  <c r="AJ144" i="2"/>
  <c r="AK144" i="2" s="1"/>
  <c r="N89" i="2"/>
  <c r="N35" i="2"/>
  <c r="N46" i="2"/>
  <c r="N66" i="2"/>
  <c r="N117" i="2"/>
  <c r="N137" i="2"/>
  <c r="AJ137" i="2" s="1"/>
  <c r="AK137" i="2" s="1"/>
  <c r="AC32" i="1"/>
  <c r="AC106" i="1" s="1"/>
  <c r="Z37" i="1"/>
  <c r="Z38" i="1" s="1"/>
  <c r="AC34" i="1"/>
  <c r="AC116" i="1" s="1"/>
  <c r="AC139" i="1"/>
  <c r="AC140" i="1"/>
  <c r="AC27" i="1"/>
  <c r="AC137" i="1"/>
  <c r="AC95" i="1"/>
  <c r="AC97" i="1"/>
  <c r="AC107" i="1"/>
  <c r="AC69" i="1"/>
  <c r="AC147" i="1"/>
  <c r="AC123" i="1"/>
  <c r="AC111" i="1"/>
  <c r="AC87" i="1"/>
  <c r="AC100" i="1"/>
  <c r="AC122" i="1"/>
  <c r="AC112" i="1"/>
  <c r="AC96" i="1"/>
  <c r="AC133" i="1"/>
  <c r="AC124" i="1"/>
  <c r="AC109" i="1"/>
  <c r="AC101" i="1"/>
  <c r="AC132" i="1"/>
  <c r="AC71" i="1"/>
  <c r="AC115" i="1"/>
  <c r="AC117" i="1"/>
  <c r="AC102" i="1"/>
  <c r="AC135" i="1"/>
  <c r="AC93" i="1"/>
  <c r="AC64" i="1"/>
  <c r="AC66" i="1"/>
  <c r="AC80" i="1"/>
  <c r="AC81" i="1"/>
  <c r="AC62" i="1"/>
  <c r="AC76" i="1"/>
  <c r="AC37" i="1"/>
  <c r="AC38" i="1" s="1"/>
  <c r="AC41" i="1" s="1"/>
  <c r="AC42" i="1" s="1"/>
  <c r="AC118" i="1"/>
  <c r="AC105" i="1"/>
  <c r="AC128" i="1"/>
  <c r="AC151" i="1"/>
  <c r="AC82" i="1"/>
  <c r="Z76" i="1"/>
  <c r="Z82" i="1"/>
  <c r="Z27" i="1"/>
  <c r="Z44" i="1" s="1"/>
  <c r="Z122" i="1"/>
  <c r="Z102" i="1"/>
  <c r="Z123" i="1"/>
  <c r="Z113" i="1"/>
  <c r="Z100" i="1"/>
  <c r="Z112" i="1"/>
  <c r="Z135" i="1"/>
  <c r="Z77" i="1"/>
  <c r="Z66" i="1"/>
  <c r="Z64" i="1"/>
  <c r="Z96" i="1"/>
  <c r="Z147" i="1"/>
  <c r="Z150" i="1"/>
  <c r="Z144" i="1"/>
  <c r="Z87" i="1"/>
  <c r="Z81" i="1"/>
  <c r="Z31" i="1"/>
  <c r="Z121" i="1"/>
  <c r="Z139" i="1"/>
  <c r="Z117" i="1"/>
  <c r="Z83" i="1"/>
  <c r="Z80" i="1"/>
  <c r="W127" i="1"/>
  <c r="W102" i="1"/>
  <c r="W112" i="1"/>
  <c r="W128" i="1"/>
  <c r="W117" i="1"/>
  <c r="W100" i="1"/>
  <c r="W123" i="1"/>
  <c r="W134" i="1"/>
  <c r="W132" i="1"/>
  <c r="W113" i="1"/>
  <c r="W137" i="1"/>
  <c r="W133" i="1"/>
  <c r="W27" i="1"/>
  <c r="W44" i="1" s="1"/>
  <c r="W45" i="1" s="1"/>
  <c r="W105" i="1"/>
  <c r="T24" i="1"/>
  <c r="T101" i="1"/>
  <c r="T137" i="1"/>
  <c r="T121" i="1"/>
  <c r="T112" i="1"/>
  <c r="T130" i="1"/>
  <c r="T81" i="1"/>
  <c r="Q30" i="1"/>
  <c r="Q139" i="1"/>
  <c r="Q130" i="1"/>
  <c r="Q137" i="1"/>
  <c r="Q88" i="1"/>
  <c r="Q135" i="1"/>
  <c r="Q112" i="1"/>
  <c r="Q103" i="1"/>
  <c r="Q81" i="1"/>
  <c r="Q76" i="1"/>
  <c r="H123" i="1"/>
  <c r="H95" i="1"/>
  <c r="K30" i="1"/>
  <c r="K32" i="1" s="1"/>
  <c r="K105" i="1" s="1"/>
  <c r="K135" i="1"/>
  <c r="K122" i="1"/>
  <c r="K123" i="1"/>
  <c r="K75" i="1"/>
  <c r="H24" i="1"/>
  <c r="H30" i="1"/>
  <c r="Q25" i="1"/>
  <c r="Q24" i="1"/>
  <c r="Q27" i="1" s="1"/>
  <c r="AC44" i="1"/>
  <c r="T30" i="1"/>
  <c r="K25" i="1"/>
  <c r="T25" i="1"/>
  <c r="K24" i="1"/>
  <c r="Z32" i="1"/>
  <c r="AC26" i="1"/>
  <c r="AC83" i="1" s="1"/>
  <c r="N24" i="1"/>
  <c r="N30" i="1"/>
  <c r="N76" i="1" s="1"/>
  <c r="N25" i="1"/>
  <c r="W26" i="1"/>
  <c r="W37" i="1"/>
  <c r="W38" i="1" s="1"/>
  <c r="W41" i="1" s="1"/>
  <c r="W31" i="1"/>
  <c r="W32" i="1"/>
  <c r="AC33" i="1"/>
  <c r="AC39" i="1"/>
  <c r="AC35" i="1"/>
  <c r="H26" i="1"/>
  <c r="H118" i="1" s="1"/>
  <c r="H37" i="1"/>
  <c r="AJ69" i="3" l="1"/>
  <c r="AK69" i="3" s="1"/>
  <c r="Q47" i="3"/>
  <c r="Q110" i="3"/>
  <c r="AJ103" i="3"/>
  <c r="AK103" i="3" s="1"/>
  <c r="AJ99" i="3"/>
  <c r="AK99" i="3" s="1"/>
  <c r="AJ62" i="3"/>
  <c r="AK62" i="3" s="1"/>
  <c r="H73" i="3"/>
  <c r="AJ73" i="3" s="1"/>
  <c r="AK73" i="3" s="1"/>
  <c r="H86" i="3"/>
  <c r="AJ86" i="3" s="1"/>
  <c r="AK86" i="3" s="1"/>
  <c r="H98" i="3"/>
  <c r="H100" i="3"/>
  <c r="H79" i="3"/>
  <c r="AJ79" i="3" s="1"/>
  <c r="AK79" i="3" s="1"/>
  <c r="H110" i="3"/>
  <c r="H91" i="3"/>
  <c r="H95" i="3"/>
  <c r="H78" i="3"/>
  <c r="AJ78" i="3" s="1"/>
  <c r="AK78" i="3" s="1"/>
  <c r="H85" i="3"/>
  <c r="H94" i="3"/>
  <c r="AJ94" i="3" s="1"/>
  <c r="AK94" i="3" s="1"/>
  <c r="AJ120" i="3"/>
  <c r="AK120" i="3" s="1"/>
  <c r="AC47" i="3"/>
  <c r="AC110" i="3"/>
  <c r="Q91" i="3"/>
  <c r="Q48" i="3"/>
  <c r="Q42" i="3"/>
  <c r="Q68" i="3"/>
  <c r="AJ68" i="3" s="1"/>
  <c r="AK68" i="3" s="1"/>
  <c r="Q104" i="3"/>
  <c r="Q112" i="3"/>
  <c r="AJ112" i="3" s="1"/>
  <c r="AK112" i="3" s="1"/>
  <c r="Q111" i="3"/>
  <c r="Q117" i="3"/>
  <c r="AJ117" i="3" s="1"/>
  <c r="AK117" i="3" s="1"/>
  <c r="T115" i="3"/>
  <c r="AJ115" i="3" s="1"/>
  <c r="AK115" i="3" s="1"/>
  <c r="T100" i="3"/>
  <c r="N98" i="3"/>
  <c r="N85" i="3"/>
  <c r="N74" i="3"/>
  <c r="AJ74" i="3" s="1"/>
  <c r="AK74" i="3" s="1"/>
  <c r="N95" i="3"/>
  <c r="N110" i="3"/>
  <c r="N81" i="3"/>
  <c r="AJ81" i="3" s="1"/>
  <c r="AK81" i="3" s="1"/>
  <c r="N106" i="3"/>
  <c r="H42" i="3"/>
  <c r="H48" i="3"/>
  <c r="H49" i="3" s="1"/>
  <c r="H104" i="3" s="1"/>
  <c r="AJ104" i="3" s="1"/>
  <c r="AK104" i="3" s="1"/>
  <c r="N114" i="3"/>
  <c r="N107" i="3"/>
  <c r="AJ64" i="3"/>
  <c r="AK64" i="3" s="1"/>
  <c r="AJ118" i="3"/>
  <c r="AK118" i="3" s="1"/>
  <c r="T106" i="3"/>
  <c r="T113" i="3"/>
  <c r="K107" i="3"/>
  <c r="K91" i="3"/>
  <c r="AJ65" i="3"/>
  <c r="AK65" i="3" s="1"/>
  <c r="AJ80" i="3"/>
  <c r="AK80" i="3" s="1"/>
  <c r="K47" i="3"/>
  <c r="K85" i="3"/>
  <c r="T48" i="3"/>
  <c r="T42" i="3"/>
  <c r="T70" i="3"/>
  <c r="AJ70" i="3" s="1"/>
  <c r="AK70" i="3" s="1"/>
  <c r="T97" i="3"/>
  <c r="AJ97" i="3" s="1"/>
  <c r="AK97" i="3" s="1"/>
  <c r="T89" i="3"/>
  <c r="AJ89" i="3" s="1"/>
  <c r="AK89" i="3" s="1"/>
  <c r="K104" i="3"/>
  <c r="K102" i="3"/>
  <c r="AJ102" i="3" s="1"/>
  <c r="AK102" i="3" s="1"/>
  <c r="Z48" i="3"/>
  <c r="Z49" i="3" s="1"/>
  <c r="Z42" i="3"/>
  <c r="AJ101" i="3"/>
  <c r="AK101" i="3" s="1"/>
  <c r="Z47" i="3"/>
  <c r="Z109" i="3"/>
  <c r="Z111" i="3"/>
  <c r="AJ82" i="3"/>
  <c r="AK82" i="3" s="1"/>
  <c r="Q47" i="2"/>
  <c r="Q150" i="2"/>
  <c r="AJ71" i="2"/>
  <c r="AK71" i="2" s="1"/>
  <c r="H88" i="2"/>
  <c r="H130" i="2"/>
  <c r="AJ130" i="2" s="1"/>
  <c r="AK130" i="2" s="1"/>
  <c r="H150" i="2"/>
  <c r="H82" i="2"/>
  <c r="AJ82" i="2" s="1"/>
  <c r="AK82" i="2" s="1"/>
  <c r="H69" i="2"/>
  <c r="H102" i="2"/>
  <c r="H77" i="2"/>
  <c r="AJ77" i="2" s="1"/>
  <c r="AK77" i="2" s="1"/>
  <c r="H121" i="2"/>
  <c r="AJ121" i="2" s="1"/>
  <c r="AK121" i="2" s="1"/>
  <c r="H109" i="2"/>
  <c r="AJ109" i="2" s="1"/>
  <c r="AK109" i="2" s="1"/>
  <c r="H115" i="2"/>
  <c r="H117" i="2"/>
  <c r="AJ117" i="2" s="1"/>
  <c r="AK117" i="2" s="1"/>
  <c r="K88" i="2"/>
  <c r="K47" i="2"/>
  <c r="AC47" i="2"/>
  <c r="AC150" i="2"/>
  <c r="N93" i="2"/>
  <c r="N75" i="2"/>
  <c r="AJ75" i="2" s="1"/>
  <c r="AK75" i="2" s="1"/>
  <c r="N47" i="2"/>
  <c r="N77" i="2"/>
  <c r="N128" i="2"/>
  <c r="N121" i="2"/>
  <c r="N111" i="2"/>
  <c r="N126" i="2"/>
  <c r="N124" i="2"/>
  <c r="N83" i="2"/>
  <c r="AJ83" i="2" s="1"/>
  <c r="AK83" i="2" s="1"/>
  <c r="N132" i="2"/>
  <c r="AJ132" i="2" s="1"/>
  <c r="AK132" i="2" s="1"/>
  <c r="N72" i="2"/>
  <c r="N139" i="2"/>
  <c r="AJ139" i="2" s="1"/>
  <c r="AK139" i="2" s="1"/>
  <c r="N151" i="2"/>
  <c r="N97" i="2"/>
  <c r="N127" i="2"/>
  <c r="N130" i="2"/>
  <c r="AJ116" i="2"/>
  <c r="AK116" i="2" s="1"/>
  <c r="H42" i="2"/>
  <c r="H48" i="2"/>
  <c r="H49" i="2" s="1"/>
  <c r="H72" i="2" s="1"/>
  <c r="AJ111" i="2"/>
  <c r="AK111" i="2" s="1"/>
  <c r="AJ89" i="2"/>
  <c r="AK89" i="2" s="1"/>
  <c r="Q102" i="2"/>
  <c r="Q66" i="2"/>
  <c r="AJ66" i="2" s="1"/>
  <c r="AK66" i="2" s="1"/>
  <c r="Q48" i="2"/>
  <c r="Q72" i="2"/>
  <c r="Q80" i="2"/>
  <c r="AJ80" i="2" s="1"/>
  <c r="AK80" i="2" s="1"/>
  <c r="Q42" i="2"/>
  <c r="Q142" i="2"/>
  <c r="Q143" i="2"/>
  <c r="AJ143" i="2" s="1"/>
  <c r="AK143" i="2" s="1"/>
  <c r="K95" i="2"/>
  <c r="K102" i="2"/>
  <c r="AJ145" i="2"/>
  <c r="AK145" i="2" s="1"/>
  <c r="N49" i="2"/>
  <c r="N122" i="2"/>
  <c r="K72" i="2"/>
  <c r="K127" i="2"/>
  <c r="AJ127" i="2" s="1"/>
  <c r="AK127" i="2" s="1"/>
  <c r="AJ70" i="2"/>
  <c r="AK70" i="2" s="1"/>
  <c r="T118" i="2"/>
  <c r="T149" i="2"/>
  <c r="AJ128" i="2"/>
  <c r="AK128" i="2" s="1"/>
  <c r="N96" i="2"/>
  <c r="N118" i="2"/>
  <c r="AJ134" i="2"/>
  <c r="AK134" i="2" s="1"/>
  <c r="AJ97" i="2"/>
  <c r="AK97" i="2" s="1"/>
  <c r="T49" i="2"/>
  <c r="T150" i="2"/>
  <c r="AJ126" i="2"/>
  <c r="AK126" i="2" s="1"/>
  <c r="W28" i="1"/>
  <c r="AC48" i="1"/>
  <c r="AC49" i="1" s="1"/>
  <c r="AC46" i="1"/>
  <c r="AC47" i="1" s="1"/>
  <c r="AC40" i="1"/>
  <c r="AC127" i="1"/>
  <c r="AC45" i="1"/>
  <c r="AC70" i="1"/>
  <c r="AC150" i="1"/>
  <c r="AC28" i="1"/>
  <c r="AC142" i="1"/>
  <c r="AC149" i="1"/>
  <c r="AC144" i="1"/>
  <c r="AC92" i="1"/>
  <c r="AC121" i="1"/>
  <c r="Z41" i="1"/>
  <c r="Z71" i="1"/>
  <c r="Z45" i="1"/>
  <c r="Z69" i="1"/>
  <c r="Z143" i="1"/>
  <c r="Z134" i="1"/>
  <c r="Z72" i="1"/>
  <c r="Z34" i="1"/>
  <c r="Z109" i="1"/>
  <c r="Z133" i="1"/>
  <c r="Z116" i="1"/>
  <c r="Z75" i="1"/>
  <c r="Z33" i="1"/>
  <c r="Z107" i="1"/>
  <c r="Z28" i="1"/>
  <c r="Z111" i="1"/>
  <c r="Z89" i="1"/>
  <c r="Z101" i="1"/>
  <c r="Z92" i="1"/>
  <c r="Z126" i="1"/>
  <c r="Z132" i="1"/>
  <c r="Z128" i="1"/>
  <c r="Z98" i="1"/>
  <c r="Z149" i="1"/>
  <c r="Z62" i="1"/>
  <c r="W34" i="1"/>
  <c r="W71" i="1"/>
  <c r="W95" i="1"/>
  <c r="W87" i="1"/>
  <c r="W93" i="1"/>
  <c r="W140" i="1"/>
  <c r="W116" i="1"/>
  <c r="W147" i="1"/>
  <c r="W143" i="1"/>
  <c r="W72" i="1"/>
  <c r="W82" i="1"/>
  <c r="W70" i="1"/>
  <c r="W69" i="1"/>
  <c r="W118" i="1"/>
  <c r="W151" i="1"/>
  <c r="W106" i="1"/>
  <c r="W101" i="1"/>
  <c r="W124" i="1"/>
  <c r="W92" i="1"/>
  <c r="W126" i="1"/>
  <c r="W111" i="1"/>
  <c r="W109" i="1"/>
  <c r="W97" i="1"/>
  <c r="W77" i="1"/>
  <c r="T31" i="1"/>
  <c r="T109" i="1"/>
  <c r="T116" i="1"/>
  <c r="T115" i="1"/>
  <c r="T26" i="1"/>
  <c r="T113" i="1"/>
  <c r="T102" i="1"/>
  <c r="T62" i="1"/>
  <c r="T75" i="1"/>
  <c r="T27" i="1"/>
  <c r="T93" i="1"/>
  <c r="T142" i="1"/>
  <c r="T88" i="1"/>
  <c r="T111" i="1"/>
  <c r="T147" i="1"/>
  <c r="T117" i="1"/>
  <c r="Q28" i="1"/>
  <c r="Q124" i="1"/>
  <c r="Q134" i="1"/>
  <c r="Q77" i="1"/>
  <c r="Q26" i="1"/>
  <c r="Q109" i="1" s="1"/>
  <c r="Q132" i="1"/>
  <c r="Q111" i="1"/>
  <c r="Q121" i="1"/>
  <c r="Q118" i="1"/>
  <c r="Q89" i="1"/>
  <c r="Q71" i="1"/>
  <c r="Q116" i="1"/>
  <c r="Q107" i="1"/>
  <c r="Q128" i="1"/>
  <c r="Q87" i="1"/>
  <c r="Q97" i="1"/>
  <c r="Q133" i="1"/>
  <c r="Q93" i="1"/>
  <c r="Q113" i="1"/>
  <c r="Q31" i="1"/>
  <c r="Q117" i="1"/>
  <c r="Q145" i="1"/>
  <c r="Q83" i="1"/>
  <c r="Q32" i="1"/>
  <c r="Q92" i="1" s="1"/>
  <c r="N27" i="1"/>
  <c r="N103" i="1"/>
  <c r="N143" i="1"/>
  <c r="N100" i="1"/>
  <c r="H27" i="1"/>
  <c r="H28" i="1" s="1"/>
  <c r="H127" i="1"/>
  <c r="K69" i="1"/>
  <c r="K109" i="1"/>
  <c r="K139" i="1"/>
  <c r="K77" i="1"/>
  <c r="H38" i="1"/>
  <c r="H144" i="1"/>
  <c r="H62" i="1"/>
  <c r="H81" i="1"/>
  <c r="K31" i="1"/>
  <c r="K126" i="1"/>
  <c r="K132" i="1"/>
  <c r="K89" i="1"/>
  <c r="K134" i="1"/>
  <c r="K62" i="1"/>
  <c r="K76" i="1"/>
  <c r="K33" i="1"/>
  <c r="K130" i="1"/>
  <c r="K113" i="1"/>
  <c r="K112" i="1"/>
  <c r="K133" i="1"/>
  <c r="K101" i="1"/>
  <c r="K100" i="1"/>
  <c r="K81" i="1"/>
  <c r="K66" i="1"/>
  <c r="K64" i="1"/>
  <c r="K27" i="1"/>
  <c r="K28" i="1" s="1"/>
  <c r="K144" i="1" s="1"/>
  <c r="K143" i="1"/>
  <c r="K80" i="1"/>
  <c r="H31" i="1"/>
  <c r="H34" i="1" s="1"/>
  <c r="H46" i="1" s="1"/>
  <c r="H47" i="1" s="1"/>
  <c r="H107" i="1"/>
  <c r="H142" i="1"/>
  <c r="H32" i="1"/>
  <c r="H105" i="1" s="1"/>
  <c r="T32" i="1"/>
  <c r="Q44" i="1"/>
  <c r="Q45" i="1" s="1"/>
  <c r="Q106" i="1" s="1"/>
  <c r="Q37" i="1"/>
  <c r="Z39" i="1"/>
  <c r="Z40" i="1" s="1"/>
  <c r="Z103" i="1" s="1"/>
  <c r="T37" i="1"/>
  <c r="K39" i="1"/>
  <c r="K26" i="1"/>
  <c r="K118" i="1" s="1"/>
  <c r="K37" i="1"/>
  <c r="K38" i="1" s="1"/>
  <c r="N32" i="1"/>
  <c r="N82" i="1" s="1"/>
  <c r="N31" i="1"/>
  <c r="N26" i="1"/>
  <c r="N37" i="1"/>
  <c r="W33" i="1"/>
  <c r="W39" i="1"/>
  <c r="W40" i="1" s="1"/>
  <c r="W42" i="1"/>
  <c r="W48" i="1"/>
  <c r="AJ106" i="3" l="1"/>
  <c r="AK106" i="3" s="1"/>
  <c r="T108" i="3"/>
  <c r="AJ108" i="3" s="1"/>
  <c r="AK108" i="3" s="1"/>
  <c r="T114" i="3"/>
  <c r="AJ95" i="3"/>
  <c r="AK95" i="3" s="1"/>
  <c r="K111" i="3"/>
  <c r="AJ111" i="3" s="1"/>
  <c r="AK111" i="3" s="1"/>
  <c r="K122" i="3"/>
  <c r="AJ122" i="3" s="1"/>
  <c r="AK122" i="3" s="1"/>
  <c r="AJ91" i="3"/>
  <c r="AK91" i="3" s="1"/>
  <c r="AJ100" i="3"/>
  <c r="AK100" i="3" s="1"/>
  <c r="AJ98" i="3"/>
  <c r="AK98" i="3" s="1"/>
  <c r="Q93" i="3"/>
  <c r="AJ93" i="3" s="1"/>
  <c r="AK93" i="3" s="1"/>
  <c r="Q95" i="3"/>
  <c r="AJ85" i="3"/>
  <c r="AK85" i="3" s="1"/>
  <c r="T49" i="3"/>
  <c r="T110" i="3"/>
  <c r="AJ110" i="3" s="1"/>
  <c r="AK110" i="3" s="1"/>
  <c r="H109" i="3"/>
  <c r="H83" i="3"/>
  <c r="AJ83" i="3" s="1"/>
  <c r="AK83" i="3" s="1"/>
  <c r="H105" i="3"/>
  <c r="AJ105" i="3" s="1"/>
  <c r="AK105" i="3" s="1"/>
  <c r="H121" i="3"/>
  <c r="AJ121" i="3" s="1"/>
  <c r="AK121" i="3" s="1"/>
  <c r="Q49" i="3"/>
  <c r="Q109" i="3"/>
  <c r="Q113" i="3"/>
  <c r="AJ113" i="3" s="1"/>
  <c r="AK113" i="3" s="1"/>
  <c r="Q147" i="2"/>
  <c r="AJ147" i="2" s="1"/>
  <c r="AK147" i="2" s="1"/>
  <c r="Q115" i="2"/>
  <c r="H93" i="2"/>
  <c r="AJ93" i="2" s="1"/>
  <c r="AK93" i="2" s="1"/>
  <c r="H96" i="2"/>
  <c r="AJ96" i="2" s="1"/>
  <c r="AK96" i="2" s="1"/>
  <c r="H140" i="2"/>
  <c r="AJ140" i="2" s="1"/>
  <c r="AK140" i="2" s="1"/>
  <c r="H103" i="2"/>
  <c r="AJ103" i="2" s="1"/>
  <c r="AK103" i="2" s="1"/>
  <c r="AJ118" i="2"/>
  <c r="AK118" i="2" s="1"/>
  <c r="AJ102" i="2"/>
  <c r="AK102" i="2" s="1"/>
  <c r="N95" i="2"/>
  <c r="N149" i="2"/>
  <c r="K142" i="2"/>
  <c r="AJ142" i="2" s="1"/>
  <c r="AK142" i="2" s="1"/>
  <c r="K151" i="2"/>
  <c r="AJ151" i="2" s="1"/>
  <c r="AK151" i="2" s="1"/>
  <c r="N98" i="2"/>
  <c r="AJ98" i="2" s="1"/>
  <c r="AK98" i="2" s="1"/>
  <c r="N88" i="2"/>
  <c r="AJ88" i="2" s="1"/>
  <c r="AK88" i="2" s="1"/>
  <c r="N69" i="2"/>
  <c r="AJ69" i="2" s="1"/>
  <c r="AK69" i="2" s="1"/>
  <c r="N62" i="2"/>
  <c r="AJ62" i="2" s="1"/>
  <c r="AK62" i="2" s="1"/>
  <c r="N101" i="2"/>
  <c r="AJ101" i="2" s="1"/>
  <c r="AK101" i="2" s="1"/>
  <c r="N115" i="2"/>
  <c r="AJ115" i="2" s="1"/>
  <c r="AK115" i="2" s="1"/>
  <c r="N150" i="2"/>
  <c r="Q49" i="2"/>
  <c r="Q122" i="2"/>
  <c r="AJ122" i="2" s="1"/>
  <c r="AK122" i="2" s="1"/>
  <c r="Q140" i="2"/>
  <c r="T124" i="2"/>
  <c r="AJ124" i="2" s="1"/>
  <c r="AK124" i="2" s="1"/>
  <c r="T76" i="2"/>
  <c r="AJ76" i="2" s="1"/>
  <c r="AK76" i="2" s="1"/>
  <c r="AJ72" i="2"/>
  <c r="AK72" i="2" s="1"/>
  <c r="AJ150" i="2"/>
  <c r="AK150" i="2" s="1"/>
  <c r="AC88" i="1"/>
  <c r="AC143" i="1"/>
  <c r="AC103" i="1"/>
  <c r="Z88" i="1"/>
  <c r="Z124" i="1"/>
  <c r="Z127" i="1"/>
  <c r="Z97" i="1"/>
  <c r="Z106" i="1"/>
  <c r="Z95" i="1"/>
  <c r="Z35" i="1"/>
  <c r="Z105" i="1" s="1"/>
  <c r="Z46" i="1"/>
  <c r="Z48" i="1"/>
  <c r="Z49" i="1" s="1"/>
  <c r="Z42" i="1"/>
  <c r="W144" i="1"/>
  <c r="W149" i="1"/>
  <c r="W46" i="1"/>
  <c r="W35" i="1"/>
  <c r="W49" i="1"/>
  <c r="W96" i="1"/>
  <c r="W88" i="1"/>
  <c r="W89" i="1"/>
  <c r="W130" i="1"/>
  <c r="W135" i="1"/>
  <c r="W103" i="1"/>
  <c r="W139" i="1"/>
  <c r="W62" i="1"/>
  <c r="W66" i="1"/>
  <c r="W81" i="1"/>
  <c r="W64" i="1"/>
  <c r="T39" i="1"/>
  <c r="T69" i="1"/>
  <c r="T70" i="1"/>
  <c r="T72" i="1"/>
  <c r="T103" i="1"/>
  <c r="T139" i="1"/>
  <c r="T87" i="1"/>
  <c r="T100" i="1"/>
  <c r="T38" i="1"/>
  <c r="T89" i="1"/>
  <c r="T128" i="1"/>
  <c r="T140" i="1"/>
  <c r="T95" i="1"/>
  <c r="T106" i="1"/>
  <c r="T126" i="1"/>
  <c r="T135" i="1"/>
  <c r="T83" i="1"/>
  <c r="T66" i="1"/>
  <c r="T64" i="1"/>
  <c r="T77" i="1"/>
  <c r="T80" i="1"/>
  <c r="T44" i="1"/>
  <c r="T28" i="1"/>
  <c r="T134" i="1" s="1"/>
  <c r="T34" i="1"/>
  <c r="T107" i="1"/>
  <c r="T127" i="1"/>
  <c r="Q39" i="1"/>
  <c r="Q101" i="1" s="1"/>
  <c r="Q34" i="1"/>
  <c r="Q144" i="1"/>
  <c r="Q105" i="1"/>
  <c r="Q64" i="1"/>
  <c r="Q33" i="1"/>
  <c r="Q38" i="1"/>
  <c r="Q100" i="1"/>
  <c r="Q123" i="1"/>
  <c r="Q126" i="1"/>
  <c r="Q98" i="1"/>
  <c r="Q82" i="1"/>
  <c r="Q62" i="1"/>
  <c r="N135" i="1"/>
  <c r="N87" i="1"/>
  <c r="N92" i="1"/>
  <c r="N44" i="1"/>
  <c r="N28" i="1"/>
  <c r="N38" i="1"/>
  <c r="N41" i="1" s="1"/>
  <c r="N144" i="1" s="1"/>
  <c r="N107" i="1"/>
  <c r="N116" i="1"/>
  <c r="N106" i="1"/>
  <c r="N123" i="1"/>
  <c r="N34" i="1"/>
  <c r="N46" i="1" s="1"/>
  <c r="N112" i="1"/>
  <c r="N109" i="1"/>
  <c r="N133" i="1"/>
  <c r="H35" i="1"/>
  <c r="H116" i="1" s="1"/>
  <c r="K44" i="1"/>
  <c r="K45" i="1" s="1"/>
  <c r="K149" i="1" s="1"/>
  <c r="K41" i="1"/>
  <c r="K48" i="1" s="1"/>
  <c r="K49" i="1" s="1"/>
  <c r="K115" i="1"/>
  <c r="H39" i="1"/>
  <c r="H112" i="1"/>
  <c r="AJ112" i="1" s="1"/>
  <c r="AK112" i="1" s="1"/>
  <c r="H139" i="1"/>
  <c r="H149" i="1"/>
  <c r="H124" i="1"/>
  <c r="H87" i="1"/>
  <c r="H147" i="1"/>
  <c r="H92" i="1"/>
  <c r="H100" i="1"/>
  <c r="H66" i="1"/>
  <c r="K117" i="1"/>
  <c r="K140" i="1"/>
  <c r="K96" i="1"/>
  <c r="K70" i="1"/>
  <c r="K147" i="1"/>
  <c r="K98" i="1"/>
  <c r="K40" i="1"/>
  <c r="K150" i="1"/>
  <c r="K92" i="1"/>
  <c r="K111" i="1"/>
  <c r="K71" i="1"/>
  <c r="K34" i="1"/>
  <c r="K106" i="1"/>
  <c r="K107" i="1"/>
  <c r="K87" i="1"/>
  <c r="K145" i="1"/>
  <c r="K121" i="1"/>
  <c r="K128" i="1"/>
  <c r="K93" i="1"/>
  <c r="K83" i="1"/>
  <c r="H41" i="1"/>
  <c r="H71" i="1"/>
  <c r="H151" i="1"/>
  <c r="H98" i="1"/>
  <c r="H145" i="1"/>
  <c r="K137" i="1"/>
  <c r="K116" i="1"/>
  <c r="K82" i="1"/>
  <c r="H137" i="1"/>
  <c r="H76" i="1"/>
  <c r="H44" i="1"/>
  <c r="H45" i="1" s="1"/>
  <c r="H143" i="1"/>
  <c r="H80" i="1"/>
  <c r="H33" i="1"/>
  <c r="T33" i="1"/>
  <c r="N39" i="1"/>
  <c r="N33" i="1"/>
  <c r="N105" i="1" s="1"/>
  <c r="AJ109" i="3" l="1"/>
  <c r="AK109" i="3" s="1"/>
  <c r="T96" i="3"/>
  <c r="AJ96" i="3" s="1"/>
  <c r="AK96" i="3" s="1"/>
  <c r="T88" i="3"/>
  <c r="AJ88" i="3" s="1"/>
  <c r="AK88" i="3" s="1"/>
  <c r="Q107" i="3"/>
  <c r="AJ107" i="3" s="1"/>
  <c r="AK107" i="3" s="1"/>
  <c r="Q114" i="3"/>
  <c r="AJ114" i="3" s="1"/>
  <c r="AK114" i="3" s="1"/>
  <c r="Q95" i="2"/>
  <c r="AJ95" i="2" s="1"/>
  <c r="AK95" i="2" s="1"/>
  <c r="Q149" i="2"/>
  <c r="AJ149" i="2" s="1"/>
  <c r="AK149" i="2" s="1"/>
  <c r="N35" i="1"/>
  <c r="Q40" i="1"/>
  <c r="Q96" i="1" s="1"/>
  <c r="N48" i="1"/>
  <c r="N49" i="1" s="1"/>
  <c r="K42" i="1"/>
  <c r="K103" i="1" s="1"/>
  <c r="Z47" i="1"/>
  <c r="Z142" i="1"/>
  <c r="Z140" i="1"/>
  <c r="W121" i="1"/>
  <c r="W98" i="1"/>
  <c r="W145" i="1"/>
  <c r="W122" i="1"/>
  <c r="W150" i="1"/>
  <c r="W115" i="1"/>
  <c r="W75" i="1"/>
  <c r="W83" i="1"/>
  <c r="W76" i="1"/>
  <c r="W47" i="1"/>
  <c r="W80" i="1" s="1"/>
  <c r="W142" i="1"/>
  <c r="T35" i="1"/>
  <c r="T46" i="1"/>
  <c r="T47" i="1" s="1"/>
  <c r="T45" i="1"/>
  <c r="T105" i="1"/>
  <c r="AJ105" i="1" s="1"/>
  <c r="AK105" i="1" s="1"/>
  <c r="AJ100" i="1"/>
  <c r="AK100" i="1" s="1"/>
  <c r="T41" i="1"/>
  <c r="T132" i="1"/>
  <c r="T143" i="1"/>
  <c r="T133" i="1"/>
  <c r="T151" i="1"/>
  <c r="T40" i="1"/>
  <c r="T123" i="1"/>
  <c r="AJ123" i="1" s="1"/>
  <c r="AK123" i="1" s="1"/>
  <c r="T96" i="1"/>
  <c r="T145" i="1"/>
  <c r="Q41" i="1"/>
  <c r="Q69" i="1"/>
  <c r="Q70" i="1"/>
  <c r="Q75" i="1"/>
  <c r="Q151" i="1"/>
  <c r="Q46" i="1"/>
  <c r="Q35" i="1"/>
  <c r="Q127" i="1" s="1"/>
  <c r="N42" i="1"/>
  <c r="N142" i="1" s="1"/>
  <c r="N47" i="1"/>
  <c r="N72" i="1"/>
  <c r="N124" i="1"/>
  <c r="N130" i="1"/>
  <c r="N93" i="1"/>
  <c r="N151" i="1"/>
  <c r="N139" i="1"/>
  <c r="AJ139" i="1" s="1"/>
  <c r="AK139" i="1" s="1"/>
  <c r="N126" i="1"/>
  <c r="N127" i="1"/>
  <c r="N121" i="1"/>
  <c r="N128" i="1"/>
  <c r="N132" i="1"/>
  <c r="N111" i="1"/>
  <c r="N97" i="1"/>
  <c r="N75" i="1"/>
  <c r="N77" i="1"/>
  <c r="N83" i="1"/>
  <c r="N45" i="1"/>
  <c r="N134" i="1"/>
  <c r="N140" i="1"/>
  <c r="N102" i="1"/>
  <c r="N71" i="1"/>
  <c r="N70" i="1"/>
  <c r="N145" i="1"/>
  <c r="N113" i="1"/>
  <c r="N80" i="1"/>
  <c r="N64" i="1"/>
  <c r="AJ107" i="1"/>
  <c r="AK107" i="1" s="1"/>
  <c r="N89" i="1"/>
  <c r="N137" i="1"/>
  <c r="AJ137" i="1" s="1"/>
  <c r="AK137" i="1" s="1"/>
  <c r="N117" i="1"/>
  <c r="N66" i="1"/>
  <c r="N40" i="1"/>
  <c r="N81" i="1"/>
  <c r="AJ81" i="1" s="1"/>
  <c r="AK81" i="1" s="1"/>
  <c r="H122" i="1"/>
  <c r="H133" i="1"/>
  <c r="H70" i="1"/>
  <c r="H101" i="1"/>
  <c r="H106" i="1"/>
  <c r="AJ106" i="1" s="1"/>
  <c r="AK106" i="1" s="1"/>
  <c r="H132" i="1"/>
  <c r="H97" i="1"/>
  <c r="H134" i="1"/>
  <c r="H64" i="1"/>
  <c r="AJ64" i="1" s="1"/>
  <c r="AK64" i="1" s="1"/>
  <c r="H42" i="1"/>
  <c r="H48" i="1"/>
  <c r="H49" i="1" s="1"/>
  <c r="H72" i="1" s="1"/>
  <c r="AJ116" i="1"/>
  <c r="AK116" i="1" s="1"/>
  <c r="K124" i="1"/>
  <c r="K97" i="1"/>
  <c r="K46" i="1"/>
  <c r="K35" i="1"/>
  <c r="H40" i="1"/>
  <c r="H111" i="1"/>
  <c r="H113" i="1"/>
  <c r="H126" i="1"/>
  <c r="H89" i="1"/>
  <c r="H135" i="1"/>
  <c r="AJ135" i="1" s="1"/>
  <c r="AK135" i="1" s="1"/>
  <c r="H128" i="1"/>
  <c r="H83" i="1"/>
  <c r="H75" i="1"/>
  <c r="K127" i="1"/>
  <c r="K72" i="1"/>
  <c r="AJ87" i="1"/>
  <c r="AK87" i="1" s="1"/>
  <c r="N122" i="1" l="1"/>
  <c r="AJ89" i="1"/>
  <c r="AK89" i="1" s="1"/>
  <c r="AJ113" i="1"/>
  <c r="AK113" i="1" s="1"/>
  <c r="AJ83" i="1"/>
  <c r="AK83" i="1" s="1"/>
  <c r="AJ145" i="1"/>
  <c r="AK145" i="1" s="1"/>
  <c r="AJ132" i="1"/>
  <c r="AK132" i="1" s="1"/>
  <c r="T144" i="1"/>
  <c r="AJ144" i="1" s="1"/>
  <c r="AK144" i="1" s="1"/>
  <c r="T82" i="1"/>
  <c r="T98" i="1"/>
  <c r="T122" i="1"/>
  <c r="AJ133" i="1"/>
  <c r="AK133" i="1" s="1"/>
  <c r="T42" i="1"/>
  <c r="T71" i="1"/>
  <c r="AJ71" i="1" s="1"/>
  <c r="AK71" i="1" s="1"/>
  <c r="T97" i="1"/>
  <c r="AJ97" i="1" s="1"/>
  <c r="AK97" i="1" s="1"/>
  <c r="T92" i="1"/>
  <c r="AJ92" i="1" s="1"/>
  <c r="AK92" i="1" s="1"/>
  <c r="T48" i="1"/>
  <c r="AJ70" i="1"/>
  <c r="AK70" i="1" s="1"/>
  <c r="Q48" i="1"/>
  <c r="Q72" i="1"/>
  <c r="AJ72" i="1" s="1"/>
  <c r="AK72" i="1" s="1"/>
  <c r="Q102" i="1"/>
  <c r="Q143" i="1"/>
  <c r="AJ143" i="1" s="1"/>
  <c r="AK143" i="1" s="1"/>
  <c r="Q142" i="1"/>
  <c r="Q66" i="1"/>
  <c r="AJ66" i="1" s="1"/>
  <c r="AK66" i="1" s="1"/>
  <c r="Q80" i="1"/>
  <c r="AJ80" i="1" s="1"/>
  <c r="AK80" i="1" s="1"/>
  <c r="Q42" i="1"/>
  <c r="Q47" i="1"/>
  <c r="Q150" i="1"/>
  <c r="AJ127" i="1"/>
  <c r="AK127" i="1" s="1"/>
  <c r="AJ126" i="1"/>
  <c r="AK126" i="1" s="1"/>
  <c r="AJ111" i="1"/>
  <c r="AK111" i="1" s="1"/>
  <c r="AJ134" i="1"/>
  <c r="AK134" i="1" s="1"/>
  <c r="N96" i="1"/>
  <c r="N118" i="1"/>
  <c r="AJ128" i="1"/>
  <c r="AK128" i="1" s="1"/>
  <c r="N88" i="1"/>
  <c r="N98" i="1"/>
  <c r="N101" i="1"/>
  <c r="AJ101" i="1" s="1"/>
  <c r="AK101" i="1" s="1"/>
  <c r="N69" i="1"/>
  <c r="N150" i="1"/>
  <c r="N115" i="1"/>
  <c r="N62" i="1"/>
  <c r="AJ62" i="1" s="1"/>
  <c r="AK62" i="1" s="1"/>
  <c r="AJ75" i="1"/>
  <c r="AK75" i="1" s="1"/>
  <c r="N149" i="1"/>
  <c r="N95" i="1"/>
  <c r="K95" i="1"/>
  <c r="K102" i="1"/>
  <c r="K47" i="1"/>
  <c r="K88" i="1"/>
  <c r="H93" i="1"/>
  <c r="AJ93" i="1" s="1"/>
  <c r="AK93" i="1" s="1"/>
  <c r="H103" i="1"/>
  <c r="AJ103" i="1" s="1"/>
  <c r="AK103" i="1" s="1"/>
  <c r="H96" i="1"/>
  <c r="H140" i="1"/>
  <c r="H88" i="1"/>
  <c r="H150" i="1"/>
  <c r="H102" i="1"/>
  <c r="H121" i="1"/>
  <c r="AJ121" i="1" s="1"/>
  <c r="AK121" i="1" s="1"/>
  <c r="H117" i="1"/>
  <c r="AJ117" i="1" s="1"/>
  <c r="AK117" i="1" s="1"/>
  <c r="H109" i="1"/>
  <c r="AJ109" i="1" s="1"/>
  <c r="AK109" i="1" s="1"/>
  <c r="H130" i="1"/>
  <c r="AJ130" i="1" s="1"/>
  <c r="AK130" i="1" s="1"/>
  <c r="H69" i="1"/>
  <c r="H115" i="1"/>
  <c r="H77" i="1"/>
  <c r="AJ77" i="1" s="1"/>
  <c r="AK77" i="1" s="1"/>
  <c r="H82" i="1"/>
  <c r="AJ98" i="1" l="1"/>
  <c r="AK98" i="1" s="1"/>
  <c r="T149" i="1"/>
  <c r="T118" i="1"/>
  <c r="AJ118" i="1" s="1"/>
  <c r="AK118" i="1" s="1"/>
  <c r="AJ82" i="1"/>
  <c r="AK82" i="1" s="1"/>
  <c r="T49" i="1"/>
  <c r="T150" i="1"/>
  <c r="AJ150" i="1" s="1"/>
  <c r="AK150" i="1" s="1"/>
  <c r="Q115" i="1"/>
  <c r="AJ115" i="1" s="1"/>
  <c r="AK115" i="1" s="1"/>
  <c r="Q147" i="1"/>
  <c r="AJ147" i="1" s="1"/>
  <c r="AK147" i="1" s="1"/>
  <c r="Q49" i="1"/>
  <c r="Q140" i="1"/>
  <c r="AJ140" i="1" s="1"/>
  <c r="AK140" i="1" s="1"/>
  <c r="Q122" i="1"/>
  <c r="AJ122" i="1" s="1"/>
  <c r="AK122" i="1" s="1"/>
  <c r="AJ69" i="1"/>
  <c r="AK69" i="1" s="1"/>
  <c r="AJ96" i="1"/>
  <c r="AK96" i="1" s="1"/>
  <c r="AJ102" i="1"/>
  <c r="AK102" i="1" s="1"/>
  <c r="AJ88" i="1"/>
  <c r="AK88" i="1" s="1"/>
  <c r="K142" i="1"/>
  <c r="AJ142" i="1" s="1"/>
  <c r="AK142" i="1" s="1"/>
  <c r="K151" i="1"/>
  <c r="AJ151" i="1" s="1"/>
  <c r="AK151" i="1" s="1"/>
  <c r="T124" i="1" l="1"/>
  <c r="AJ124" i="1" s="1"/>
  <c r="AK124" i="1" s="1"/>
  <c r="T76" i="1"/>
  <c r="AJ76" i="1" s="1"/>
  <c r="AK76" i="1" s="1"/>
  <c r="Q149" i="1"/>
  <c r="AJ149" i="1" s="1"/>
  <c r="AK149" i="1" s="1"/>
  <c r="Q95" i="1"/>
  <c r="AJ95" i="1" s="1"/>
  <c r="AK95" i="1" s="1"/>
</calcChain>
</file>

<file path=xl/sharedStrings.xml><?xml version="1.0" encoding="utf-8"?>
<sst xmlns="http://schemas.openxmlformats.org/spreadsheetml/2006/main" count="3016" uniqueCount="206">
  <si>
    <t xml:space="preserve"> CLASS</t>
  </si>
  <si>
    <t xml:space="preserve"> I</t>
  </si>
  <si>
    <t>II</t>
  </si>
  <si>
    <t>IV</t>
  </si>
  <si>
    <t>V</t>
  </si>
  <si>
    <t>VII</t>
  </si>
  <si>
    <t>LOOKUP</t>
  </si>
  <si>
    <t>-TAB.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</si>
  <si>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</si>
  <si>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</si>
  <si>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</si>
  <si>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</si>
  <si>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</si>
  <si>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</si>
  <si>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</si>
  <si>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</si>
  <si>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</si>
  <si>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</si>
  <si>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</si>
  <si>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</si>
  <si>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</si>
  <si>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</si>
  <si>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</si>
  <si>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</si>
  <si>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</si>
  <si>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</si>
  <si>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</si>
  <si>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</si>
  <si>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</si>
  <si>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</si>
  <si>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X</t>
  </si>
  <si>
    <t>======</t>
  </si>
  <si>
    <t>=</t>
  </si>
  <si>
    <t>CLASS</t>
  </si>
  <si>
    <t>REASONS</t>
  </si>
  <si>
    <t>QUESTIONS</t>
  </si>
  <si>
    <t>PLACINGS</t>
  </si>
  <si>
    <t>GRAND</t>
  </si>
  <si>
    <t>TEAM</t>
  </si>
  <si>
    <t>-----------------------</t>
  </si>
  <si>
    <t>TOTAL</t>
  </si>
  <si>
    <t>OFFIC:</t>
  </si>
  <si>
    <t xml:space="preserve"> </t>
  </si>
  <si>
    <t xml:space="preserve"> CUTS:</t>
  </si>
  <si>
    <t>(top 3)</t>
  </si>
  <si>
    <t>Part. #</t>
  </si>
  <si>
    <t>First Name</t>
  </si>
  <si>
    <t>Last Name</t>
  </si>
  <si>
    <t>Team</t>
  </si>
  <si>
    <t>PLACE</t>
  </si>
  <si>
    <t>SCORE</t>
  </si>
  <si>
    <t>Lilly</t>
  </si>
  <si>
    <t>Russell</t>
  </si>
  <si>
    <t>Olivia</t>
  </si>
  <si>
    <t>Grace</t>
  </si>
  <si>
    <t>Elizabeth</t>
  </si>
  <si>
    <t>4-H/FFA Livestock Judging Contest</t>
  </si>
  <si>
    <t>July 13, 2022</t>
  </si>
  <si>
    <t>Angus Heifers</t>
  </si>
  <si>
    <t>Breeding Gilts</t>
  </si>
  <si>
    <t>Mkt Hogs</t>
  </si>
  <si>
    <t>Mkt Lambs</t>
  </si>
  <si>
    <t>Hamp Ewes</t>
  </si>
  <si>
    <t>Mkt Steers</t>
  </si>
  <si>
    <t>Heifers</t>
  </si>
  <si>
    <t>4-H #</t>
  </si>
  <si>
    <t>FFA</t>
  </si>
  <si>
    <t>Tally</t>
  </si>
  <si>
    <t>Laarman</t>
  </si>
  <si>
    <t>McKenna</t>
  </si>
  <si>
    <t>Modreske</t>
  </si>
  <si>
    <t>Colby</t>
  </si>
  <si>
    <t>Tucker</t>
  </si>
  <si>
    <t>Loralai</t>
  </si>
  <si>
    <t>Rodenhouse</t>
  </si>
  <si>
    <t>Cedar Springs</t>
  </si>
  <si>
    <t>Julia</t>
  </si>
  <si>
    <t>Rifenberg</t>
  </si>
  <si>
    <t>Jacob</t>
  </si>
  <si>
    <t>Vandyke</t>
  </si>
  <si>
    <t>Sarah</t>
  </si>
  <si>
    <t>Wilcox</t>
  </si>
  <si>
    <t>Nyland</t>
  </si>
  <si>
    <t>Careerline Tech FFA AM</t>
  </si>
  <si>
    <t>Haylee</t>
  </si>
  <si>
    <t>Szendre</t>
  </si>
  <si>
    <t>Nicholls</t>
  </si>
  <si>
    <t>Megyn</t>
  </si>
  <si>
    <t>Schout</t>
  </si>
  <si>
    <t>Careerline Tech FFA PM</t>
  </si>
  <si>
    <t>Maddi</t>
  </si>
  <si>
    <t>Mazeikis</t>
  </si>
  <si>
    <t>Ellie</t>
  </si>
  <si>
    <t>Brower</t>
  </si>
  <si>
    <t>Emma</t>
  </si>
  <si>
    <t>Westhouse</t>
  </si>
  <si>
    <t>Michael</t>
  </si>
  <si>
    <t>Baden</t>
  </si>
  <si>
    <t>Fremont FFA</t>
  </si>
  <si>
    <t xml:space="preserve">Maddie </t>
  </si>
  <si>
    <t>Ben</t>
  </si>
  <si>
    <t>Mellema</t>
  </si>
  <si>
    <t>Black</t>
  </si>
  <si>
    <t>Cassidy</t>
  </si>
  <si>
    <t>Cashen</t>
  </si>
  <si>
    <t>Ionia FFA</t>
  </si>
  <si>
    <t>Sterling</t>
  </si>
  <si>
    <t>Tomac</t>
  </si>
  <si>
    <t>Katie</t>
  </si>
  <si>
    <t>Wirostek</t>
  </si>
  <si>
    <t>Lanczynski</t>
  </si>
  <si>
    <t>Chesaning FFA Sr</t>
  </si>
  <si>
    <t>Isabella</t>
  </si>
  <si>
    <t>Valley</t>
  </si>
  <si>
    <t>Hartman</t>
  </si>
  <si>
    <t xml:space="preserve">Morgan </t>
  </si>
  <si>
    <t>Patterson</t>
  </si>
  <si>
    <t>Jessica</t>
  </si>
  <si>
    <t>Peters</t>
  </si>
  <si>
    <t>Lapeer Co FFA</t>
  </si>
  <si>
    <t>Kylie</t>
  </si>
  <si>
    <t>Fowlerville FFA</t>
  </si>
  <si>
    <t>Jena</t>
  </si>
  <si>
    <t>Dreden</t>
  </si>
  <si>
    <t>Feltner</t>
  </si>
  <si>
    <t>Branch FFA</t>
  </si>
  <si>
    <t>Harris</t>
  </si>
  <si>
    <t>Jordyn</t>
  </si>
  <si>
    <t>Chant</t>
  </si>
  <si>
    <t>Willow</t>
  </si>
  <si>
    <t>Evans</t>
  </si>
  <si>
    <t>Ovid Elsia FFA</t>
  </si>
  <si>
    <t>Randi</t>
  </si>
  <si>
    <t>Miller</t>
  </si>
  <si>
    <t>Marshall FFA</t>
  </si>
  <si>
    <t xml:space="preserve">Ellory </t>
  </si>
  <si>
    <t>Albrecht</t>
  </si>
  <si>
    <t>Hailey</t>
  </si>
  <si>
    <t>Day</t>
  </si>
  <si>
    <t>Kenadie</t>
  </si>
  <si>
    <t>Valentine</t>
  </si>
  <si>
    <t>West</t>
  </si>
  <si>
    <t>Rylee</t>
  </si>
  <si>
    <t>Best</t>
  </si>
  <si>
    <t>Newaygo Co CTC</t>
  </si>
  <si>
    <t>Claudia</t>
  </si>
  <si>
    <t>Boltz</t>
  </si>
  <si>
    <t>Chase</t>
  </si>
  <si>
    <t>Kazemier</t>
  </si>
  <si>
    <t>Ross</t>
  </si>
  <si>
    <t>Ruster</t>
  </si>
  <si>
    <t>Coopersville FFA #1</t>
  </si>
  <si>
    <t>Evelyn</t>
  </si>
  <si>
    <t>Barnum</t>
  </si>
  <si>
    <t>Alaina</t>
  </si>
  <si>
    <t>Senior FFA Division</t>
  </si>
  <si>
    <t>Hopkins indiv</t>
  </si>
  <si>
    <t>Hopkins Indiv</t>
  </si>
  <si>
    <t>Bailey</t>
  </si>
  <si>
    <t>Ainsworth</t>
  </si>
  <si>
    <t>CeCe</t>
  </si>
  <si>
    <t>Boscher</t>
  </si>
  <si>
    <t>Lusby</t>
  </si>
  <si>
    <t>Kaitlynn</t>
  </si>
  <si>
    <t>Schmidt</t>
  </si>
  <si>
    <t>Sam</t>
  </si>
  <si>
    <t>Jones</t>
  </si>
  <si>
    <t>Nicole</t>
  </si>
  <si>
    <t>Hollabaugh</t>
  </si>
  <si>
    <t>Ithaca FFA</t>
  </si>
  <si>
    <t>Emilee</t>
  </si>
  <si>
    <t>Fish</t>
  </si>
  <si>
    <t>Emalee</t>
  </si>
  <si>
    <t>Lane</t>
  </si>
  <si>
    <t>Woodard</t>
  </si>
  <si>
    <t>McDonald</t>
  </si>
  <si>
    <t>Sophia</t>
  </si>
  <si>
    <t>Mason FFA</t>
  </si>
  <si>
    <t>William</t>
  </si>
  <si>
    <t>Nick</t>
  </si>
  <si>
    <t>Doneth</t>
  </si>
  <si>
    <t>Katherine</t>
  </si>
  <si>
    <t>Gregory</t>
  </si>
  <si>
    <t>Cassopolis FFA</t>
  </si>
  <si>
    <t>Savanah</t>
  </si>
  <si>
    <t>Mayer</t>
  </si>
  <si>
    <t>Saranac FFA</t>
  </si>
  <si>
    <t>Elijah</t>
  </si>
  <si>
    <t>Lauer</t>
  </si>
  <si>
    <t>Kylee</t>
  </si>
  <si>
    <t>Mumford</t>
  </si>
  <si>
    <t>Genesee Career Institute FFA</t>
  </si>
  <si>
    <t>Morton</t>
  </si>
  <si>
    <t>Gabrielle</t>
  </si>
  <si>
    <t>Dohm</t>
  </si>
  <si>
    <t>Brenna</t>
  </si>
  <si>
    <t>Walker</t>
  </si>
  <si>
    <t>Ravenna FFA</t>
  </si>
  <si>
    <t>Wether Dams</t>
  </si>
  <si>
    <t>State Winner</t>
  </si>
  <si>
    <t>Alt State Winner</t>
  </si>
  <si>
    <t>3rd place</t>
  </si>
  <si>
    <t>4th place</t>
  </si>
  <si>
    <t>5th place</t>
  </si>
  <si>
    <t>Gold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</si>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</sst>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4" x14ac:knownFonts="1">
    <font>
      <sz val="10"/>
      <name val="Helv"/>
    </font>
    <font>
      <sz val="10"/>
      <color indexed="12"/>
      <name val="Helv"/>
    </font>
    <font>
      <sz val="10"/>
      <name val="Helv"/>
    </font>
    <font>
      <sz val="8"/>
      <name val="Helv"/>
    </font>
    <font>
      <sz val="10"/>
      <color indexed="14"/>
      <name val="Helv"/>
    </font>
    <font>
      <sz val="9"/>
      <color indexed="14"/>
      <name val="Helv"/>
    </font>
    <font>
      <sz val="10"/>
      <color indexed="10"/>
      <name val="Helv"/>
    </font>
    <font>
      <sz val="9"/>
      <color indexed="10"/>
      <name val="Helv"/>
    </font>
    <font>
      <sz val="10"/>
      <color indexed="50"/>
      <name val="Helv"/>
    </font>
    <font>
      <sz val="10"/>
      <color indexed="62"/>
      <name val="Helv"/>
    </font>
    <font>
      <sz val="9"/>
      <color indexed="62"/>
      <name val="Helv"/>
    </font>
    <font>
      <sz val="10"/>
      <color indexed="18"/>
      <name val="Helv"/>
    </font>
    <font>
      <sz val="9"/>
      <color indexed="18"/>
      <name val="Helv"/>
    </font>
    <font>
      <sz val="10"/>
      <color indexed="17"/>
      <name val="Helv"/>
    </font>
    <font>
      <sz val="9"/>
      <color indexed="17"/>
      <name val="Helv"/>
    </font>
    <font>
      <sz val="10"/>
      <color indexed="15"/>
      <name val="Helv"/>
    </font>
    <font>
      <sz val="10"/>
      <color indexed="56"/>
      <name val="Helv"/>
    </font>
    <font>
      <sz val="10"/>
      <color indexed="48"/>
      <name val="Helv"/>
    </font>
    <font>
      <sz val="10"/>
      <color indexed="19"/>
      <name val="Helv"/>
    </font>
    <font>
      <sz val="9"/>
      <name val="Helv"/>
    </font>
    <font>
      <sz val="9"/>
      <color theme="1"/>
      <name val="Helv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Helv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164" fontId="0" fillId="0" borderId="0"/>
    <xf numFmtId="0" fontId="21" fillId="0" borderId="0"/>
  </cellStyleXfs>
  <cellXfs count="63">
    <xf numFmtId="164" fontId="0" fillId="0" borderId="0" xfId="0"/>
    <xf numFmtId="164" fontId="0" fillId="0" borderId="0" xfId="0" applyAlignment="1">
      <alignment horizontal="left"/>
    </xf>
    <xf numFmtId="164" fontId="0" fillId="0" borderId="0" xfId="0" applyAlignment="1">
      <alignment horizontal="right"/>
    </xf>
    <xf numFmtId="164" fontId="1" fillId="0" borderId="0" xfId="0" applyFont="1" applyProtection="1">
      <protection locked="0"/>
    </xf>
    <xf numFmtId="164" fontId="0" fillId="0" borderId="0" xfId="0" applyAlignment="1">
      <alignment horizontal="center"/>
    </xf>
    <xf numFmtId="164" fontId="0" fillId="0" borderId="0" xfId="0" quotePrefix="1" applyAlignment="1">
      <alignment horizontal="left"/>
    </xf>
    <xf numFmtId="164" fontId="1" fillId="0" borderId="0" xfId="0" applyFont="1" applyAlignment="1" applyProtection="1">
      <alignment horizontal="center"/>
      <protection locked="0"/>
    </xf>
    <xf numFmtId="164" fontId="4" fillId="0" borderId="0" xfId="0" applyFont="1" applyAlignment="1" applyProtection="1">
      <alignment horizontal="center"/>
      <protection locked="0"/>
    </xf>
    <xf numFmtId="164" fontId="5" fillId="0" borderId="0" xfId="0" applyFont="1" applyAlignment="1" applyProtection="1">
      <alignment horizontal="center"/>
      <protection locked="0"/>
    </xf>
    <xf numFmtId="164" fontId="4" fillId="0" borderId="0" xfId="0" applyFont="1" applyProtection="1">
      <protection locked="0"/>
    </xf>
    <xf numFmtId="164" fontId="4" fillId="0" borderId="0" xfId="0" applyFont="1" applyAlignment="1" applyProtection="1">
      <alignment horizontal="left"/>
      <protection locked="0"/>
    </xf>
    <xf numFmtId="164" fontId="6" fillId="0" borderId="0" xfId="0" applyFont="1" applyAlignment="1" applyProtection="1">
      <alignment horizontal="center"/>
      <protection locked="0"/>
    </xf>
    <xf numFmtId="164" fontId="8" fillId="0" borderId="0" xfId="0" applyFont="1" applyAlignment="1" applyProtection="1">
      <alignment horizontal="center"/>
      <protection locked="0"/>
    </xf>
    <xf numFmtId="164" fontId="9" fillId="0" borderId="0" xfId="0" applyFont="1" applyAlignment="1" applyProtection="1">
      <alignment horizontal="center"/>
      <protection locked="0"/>
    </xf>
    <xf numFmtId="164" fontId="10" fillId="0" borderId="0" xfId="0" applyFont="1" applyAlignment="1" applyProtection="1">
      <alignment horizontal="center"/>
      <protection locked="0"/>
    </xf>
    <xf numFmtId="164" fontId="11" fillId="0" borderId="0" xfId="0" applyFont="1" applyAlignment="1">
      <alignment horizontal="center"/>
    </xf>
    <xf numFmtId="164" fontId="12" fillId="0" borderId="0" xfId="0" applyFont="1" applyAlignment="1">
      <alignment horizontal="center"/>
    </xf>
    <xf numFmtId="164" fontId="13" fillId="0" borderId="0" xfId="0" applyFont="1" applyAlignment="1">
      <alignment horizontal="center"/>
    </xf>
    <xf numFmtId="164" fontId="14" fillId="0" borderId="0" xfId="0" applyFont="1" applyAlignment="1">
      <alignment horizontal="center"/>
    </xf>
    <xf numFmtId="164" fontId="6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64" fontId="15" fillId="0" borderId="0" xfId="0" applyFont="1" applyAlignment="1">
      <alignment horizontal="center"/>
    </xf>
    <xf numFmtId="164" fontId="6" fillId="0" borderId="0" xfId="0" applyFont="1" applyAlignment="1">
      <alignment horizontal="left"/>
    </xf>
    <xf numFmtId="164" fontId="6" fillId="0" borderId="0" xfId="0" applyFont="1" applyProtection="1">
      <protection locked="0"/>
    </xf>
    <xf numFmtId="164" fontId="6" fillId="0" borderId="0" xfId="0" applyFont="1" applyAlignment="1" applyProtection="1">
      <alignment horizontal="fill"/>
      <protection locked="0"/>
    </xf>
    <xf numFmtId="164" fontId="6" fillId="0" borderId="0" xfId="0" applyFont="1" applyAlignment="1" applyProtection="1">
      <alignment horizontal="left"/>
      <protection locked="0"/>
    </xf>
    <xf numFmtId="164" fontId="6" fillId="0" borderId="0" xfId="0" applyFont="1"/>
    <xf numFmtId="164" fontId="2" fillId="0" borderId="0" xfId="0" applyFont="1" applyAlignment="1">
      <alignment horizontal="center"/>
    </xf>
    <xf numFmtId="164" fontId="16" fillId="0" borderId="0" xfId="0" applyFont="1" applyAlignment="1">
      <alignment horizontal="left"/>
    </xf>
    <xf numFmtId="164" fontId="17" fillId="0" borderId="0" xfId="0" applyFont="1" applyProtection="1">
      <protection locked="0"/>
    </xf>
    <xf numFmtId="164" fontId="17" fillId="0" borderId="0" xfId="0" applyFont="1" applyAlignment="1" applyProtection="1">
      <alignment horizontal="fill"/>
      <protection locked="0"/>
    </xf>
    <xf numFmtId="164" fontId="17" fillId="0" borderId="0" xfId="0" applyFont="1" applyAlignment="1" applyProtection="1">
      <alignment horizontal="left"/>
      <protection locked="0"/>
    </xf>
    <xf numFmtId="164" fontId="17" fillId="0" borderId="0" xfId="0" applyFont="1" applyAlignment="1" applyProtection="1">
      <alignment horizontal="center"/>
      <protection locked="0"/>
    </xf>
    <xf numFmtId="164" fontId="17" fillId="0" borderId="0" xfId="0" applyFont="1" applyAlignment="1">
      <alignment horizontal="left"/>
    </xf>
    <xf numFmtId="164" fontId="17" fillId="0" borderId="0" xfId="0" applyFont="1"/>
    <xf numFmtId="164" fontId="13" fillId="0" borderId="0" xfId="0" applyFont="1" applyAlignment="1">
      <alignment horizontal="left"/>
    </xf>
    <xf numFmtId="164" fontId="8" fillId="0" borderId="0" xfId="0" applyFont="1" applyProtection="1">
      <protection locked="0"/>
    </xf>
    <xf numFmtId="164" fontId="8" fillId="0" borderId="0" xfId="0" applyFont="1" applyAlignment="1" applyProtection="1">
      <alignment horizontal="fill"/>
      <protection locked="0"/>
    </xf>
    <xf numFmtId="164" fontId="8" fillId="0" borderId="0" xfId="0" applyFont="1" applyAlignment="1" applyProtection="1">
      <alignment horizontal="left"/>
      <protection locked="0"/>
    </xf>
    <xf numFmtId="164" fontId="8" fillId="0" borderId="0" xfId="0" applyFont="1" applyAlignment="1">
      <alignment horizontal="left"/>
    </xf>
    <xf numFmtId="164" fontId="8" fillId="0" borderId="0" xfId="0" applyFont="1"/>
    <xf numFmtId="164" fontId="4" fillId="0" borderId="0" xfId="0" applyFont="1" applyAlignment="1">
      <alignment horizontal="left"/>
    </xf>
    <xf numFmtId="164" fontId="4" fillId="0" borderId="0" xfId="0" applyFont="1" applyAlignment="1" applyProtection="1">
      <alignment horizontal="fill"/>
      <protection locked="0"/>
    </xf>
    <xf numFmtId="164" fontId="4" fillId="0" borderId="0" xfId="0" applyFont="1"/>
    <xf numFmtId="164" fontId="18" fillId="0" borderId="0" xfId="0" applyFont="1" applyProtection="1">
      <protection locked="0"/>
    </xf>
    <xf numFmtId="164" fontId="18" fillId="0" borderId="0" xfId="0" applyFont="1" applyAlignment="1" applyProtection="1">
      <alignment horizontal="fill"/>
      <protection locked="0"/>
    </xf>
    <xf numFmtId="164" fontId="18" fillId="0" borderId="0" xfId="0" applyFont="1" applyAlignment="1" applyProtection="1">
      <alignment horizontal="left"/>
      <protection locked="0"/>
    </xf>
    <xf numFmtId="164" fontId="18" fillId="0" borderId="0" xfId="0" applyFont="1" applyAlignment="1" applyProtection="1">
      <alignment horizontal="center"/>
      <protection locked="0"/>
    </xf>
    <xf numFmtId="164" fontId="18" fillId="0" borderId="0" xfId="0" applyFont="1" applyAlignment="1">
      <alignment horizontal="left"/>
    </xf>
    <xf numFmtId="164" fontId="18" fillId="0" borderId="0" xfId="0" applyFont="1"/>
    <xf numFmtId="164" fontId="0" fillId="0" borderId="0" xfId="0" quotePrefix="1"/>
    <xf numFmtId="164" fontId="19" fillId="0" borderId="0" xfId="0" applyFont="1" applyAlignment="1">
      <alignment horizontal="center"/>
    </xf>
    <xf numFmtId="164" fontId="20" fillId="0" borderId="0" xfId="0" applyFont="1" applyAlignment="1">
      <alignment horizontal="center"/>
    </xf>
    <xf numFmtId="0" fontId="22" fillId="0" borderId="1" xfId="1" applyFont="1" applyBorder="1" applyAlignment="1">
      <alignment wrapText="1"/>
    </xf>
    <xf numFmtId="164" fontId="0" fillId="2" borderId="0" xfId="0" applyFill="1"/>
    <xf numFmtId="164" fontId="0" fillId="3" borderId="0" xfId="0" applyFill="1"/>
    <xf numFmtId="0" fontId="22" fillId="0" borderId="0" xfId="1" applyFont="1" applyAlignment="1">
      <alignment wrapText="1"/>
    </xf>
    <xf numFmtId="0" fontId="23" fillId="0" borderId="1" xfId="1" applyFont="1" applyBorder="1" applyAlignment="1">
      <alignment wrapText="1"/>
    </xf>
    <xf numFmtId="164" fontId="0" fillId="4" borderId="0" xfId="0" applyFill="1" applyAlignment="1">
      <alignment horizontal="center"/>
    </xf>
    <xf numFmtId="0" fontId="23" fillId="0" borderId="0" xfId="1" applyFont="1" applyAlignment="1">
      <alignment wrapText="1"/>
    </xf>
    <xf numFmtId="164" fontId="0" fillId="3" borderId="1" xfId="0" applyFill="1" applyBorder="1"/>
    <xf numFmtId="164" fontId="0" fillId="0" borderId="1" xfId="0" applyBorder="1"/>
    <xf numFmtId="164" fontId="0" fillId="0" borderId="1" xfId="0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AN151"/>
  <sheetViews>
    <sheetView topLeftCell="A53" zoomScale="92" zoomScaleNormal="92" workbookViewId="0">
      <pane xSplit="2" ySplit="6" topLeftCell="D59" activePane="bottomRight" state="frozen"/>
      <selection pane="topRight" activeCell="B53" sqref="B53"/>
      <selection pane="bottomLeft" activeCell="A59" sqref="A59"/>
      <selection pane="bottomRight" activeCell="A53" sqref="A1:XFD1048576"/>
    </sheetView>
  </sheetViews>
  <sheetFormatPr defaultColWidth="6.85546875" defaultRowHeight="12.75" x14ac:dyDescent="0.2"/>
  <cols>
    <col min="2" max="2" width="5.42578125" customWidth="1"/>
    <col min="3" max="3" width="10.7109375" customWidth="1"/>
    <col min="4" max="4" width="12.28515625" customWidth="1"/>
    <col min="5" max="5" width="16.28515625" style="4" customWidth="1"/>
    <col min="6" max="6" width="2.7109375" style="23" customWidth="1"/>
    <col min="7" max="7" width="7.7109375" customWidth="1"/>
    <col min="8" max="8" width="6.85546875" style="26" customWidth="1"/>
    <col min="9" max="9" width="2.140625" style="29" customWidth="1"/>
    <col min="10" max="10" width="7.7109375" customWidth="1"/>
    <col min="11" max="11" width="6.85546875" style="34" customWidth="1"/>
    <col min="12" max="12" width="2.140625" style="36" customWidth="1"/>
    <col min="13" max="13" width="7.7109375" customWidth="1"/>
    <col min="14" max="14" width="6.85546875" style="40" customWidth="1"/>
    <col min="15" max="15" width="2.140625" style="9" customWidth="1"/>
    <col min="16" max="16" width="7.7109375" customWidth="1"/>
    <col min="17" max="17" width="6.85546875" style="43" customWidth="1"/>
    <col min="18" max="18" width="2.140625" style="44" customWidth="1"/>
    <col min="19" max="19" width="7.7109375" customWidth="1"/>
    <col min="20" max="20" width="6.85546875" style="49" customWidth="1"/>
    <col min="21" max="21" width="2.140625" style="36" customWidth="1"/>
    <col min="22" max="22" width="7.7109375" customWidth="1"/>
    <col min="23" max="23" width="6.85546875" style="40" customWidth="1"/>
    <col min="24" max="24" width="2.140625" style="9" customWidth="1"/>
    <col min="25" max="25" width="7.7109375" customWidth="1"/>
    <col min="26" max="26" width="6.85546875" style="43" customWidth="1"/>
    <col min="27" max="27" width="2.140625" style="44" customWidth="1"/>
    <col min="28" max="28" width="7.7109375" customWidth="1"/>
    <col min="29" max="29" width="6.85546875" style="49" customWidth="1"/>
    <col min="30" max="30" width="10.85546875" style="7" customWidth="1"/>
    <col min="31" max="33" width="9.85546875" style="13" customWidth="1"/>
    <col min="34" max="34" width="9.7109375" style="15" customWidth="1"/>
    <col min="35" max="35" width="9.7109375" style="17" customWidth="1"/>
    <col min="36" max="36" width="9.7109375" style="19" customWidth="1"/>
    <col min="37" max="37" width="11.28515625" style="4" customWidth="1"/>
    <col min="38" max="38" width="8.7109375" style="21" customWidth="1"/>
    <col min="39" max="39" width="10.7109375" style="4" customWidth="1"/>
    <col min="40" max="40" width="11.7109375" style="4" customWidth="1"/>
    <col min="41" max="41" width="9.140625" customWidth="1"/>
    <col min="42" max="42" width="3.85546875" customWidth="1"/>
    <col min="43" max="43" width="4.85546875" customWidth="1"/>
  </cols>
  <sheetData>
    <row r="1" spans="7:29" x14ac:dyDescent="0.2">
      <c r="G1" s="1" t="s">
        <v>0</v>
      </c>
      <c r="H1" s="22" t="s">
        <v>1</v>
      </c>
      <c r="J1" s="1" t="s">
        <v>0</v>
      </c>
      <c r="K1" s="33" t="s">
        <v>2</v>
      </c>
      <c r="M1" s="1" t="s">
        <v>0</v>
      </c>
      <c r="N1" s="39" t="s">
        <v>3</v>
      </c>
      <c r="P1" s="1" t="s">
        <v>0</v>
      </c>
      <c r="Q1" s="41" t="s">
        <v>4</v>
      </c>
      <c r="S1" s="1" t="s">
        <v>0</v>
      </c>
      <c r="T1" s="48" t="s">
        <v>5</v>
      </c>
      <c r="V1" s="1" t="s">
        <v>0</v>
      </c>
      <c r="W1" s="39" t="s">
        <v>3</v>
      </c>
      <c r="Y1" s="1" t="s">
        <v>0</v>
      </c>
      <c r="Z1" s="41" t="s">
        <v>4</v>
      </c>
      <c r="AB1" s="1" t="s">
        <v>0</v>
      </c>
      <c r="AC1" s="48" t="s">
        <v>5</v>
      </c>
    </row>
    <row r="2" spans="7:29" x14ac:dyDescent="0.2">
      <c r="G2">
        <f>H56</f>
        <v>3214</v>
      </c>
      <c r="H2" s="26">
        <f>H57</f>
        <v>244</v>
      </c>
      <c r="J2">
        <f>K56</f>
        <v>3214</v>
      </c>
      <c r="K2" s="34">
        <f>K57</f>
        <v>225</v>
      </c>
      <c r="M2">
        <f>N56</f>
        <v>4123</v>
      </c>
      <c r="N2" s="40">
        <f>N57</f>
        <v>325</v>
      </c>
      <c r="P2">
        <f>Q56</f>
        <v>1324</v>
      </c>
      <c r="Q2" s="43">
        <f>Q57</f>
        <v>245</v>
      </c>
      <c r="S2">
        <f>T56</f>
        <v>1243</v>
      </c>
      <c r="T2" s="49">
        <f>T57</f>
        <v>222</v>
      </c>
      <c r="V2">
        <f>W56</f>
        <v>2314</v>
      </c>
      <c r="W2" s="40">
        <f>W57</f>
        <v>424</v>
      </c>
      <c r="Y2">
        <f>Z56</f>
        <v>4123</v>
      </c>
      <c r="Z2" s="43">
        <f>Z57</f>
        <v>243</v>
      </c>
      <c r="AB2">
        <f>AC56</f>
        <v>1243</v>
      </c>
      <c r="AC2" s="49">
        <f>AC57</f>
        <v>552</v>
      </c>
    </row>
    <row r="3" spans="7:29" x14ac:dyDescent="0.2">
      <c r="G3">
        <f>TRUNC((((((H56/10)-TRUNC((H56/10))))*100)+(((((+H56/100)-(TRUNC((H56/100))))*10)))))</f>
        <v>41</v>
      </c>
      <c r="H3" s="26">
        <f>((((+H57/10)-TRUNC((H57/10))))*10)</f>
        <v>3.9999999999999858</v>
      </c>
      <c r="J3">
        <f>TRUNC((((((K56/10)-TRUNC((K56/10))))*100)+(((((+K56/100)-(TRUNC((K56/100))))*10)))))</f>
        <v>41</v>
      </c>
      <c r="K3" s="34">
        <f>((((+K57/10)-TRUNC((K57/10))))*10)</f>
        <v>5</v>
      </c>
      <c r="M3">
        <f>TRUNC((((((N56/10)-TRUNC((N56/10))))*100)+(((((+N56/100)-(TRUNC((N56/100))))*10)))))</f>
        <v>32</v>
      </c>
      <c r="N3" s="40">
        <f>((((+N57/10)-TRUNC((N57/10))))*10)</f>
        <v>5</v>
      </c>
      <c r="P3">
        <f>TRUNC((((((Q56/10)-TRUNC((Q56/10))))*100)+(((((+Q56/100)-(TRUNC((Q56/100))))*10)))))</f>
        <v>42</v>
      </c>
      <c r="Q3" s="43">
        <f>((((+Q57/10)-TRUNC((Q57/10))))*10)</f>
        <v>5</v>
      </c>
      <c r="S3">
        <f>TRUNC((((((T56/10)-TRUNC((T56/10))))*100)+(((((+T56/100)-(TRUNC((T56/100))))*10)))))</f>
        <v>34</v>
      </c>
      <c r="T3" s="49">
        <f>((((+T57/10)-TRUNC((T57/10))))*10)</f>
        <v>1.9999999999999929</v>
      </c>
      <c r="V3">
        <f>TRUNC((((((W56/10)-TRUNC((W56/10))))*100)+(((((+W56/100)-(TRUNC((W56/100))))*10)))))</f>
        <v>41</v>
      </c>
      <c r="W3" s="40">
        <f>((((+W57/10)-TRUNC((W57/10))))*10)</f>
        <v>3.9999999999999858</v>
      </c>
      <c r="Y3">
        <f>TRUNC((((((Z56/10)-TRUNC((Z56/10))))*100)+(((((+Z56/100)-(TRUNC((Z56/100))))*10)))))</f>
        <v>32</v>
      </c>
      <c r="Z3" s="43">
        <f>((((+Z57/10)-TRUNC((Z57/10))))*10)</f>
        <v>3.0000000000000071</v>
      </c>
      <c r="AB3">
        <f>TRUNC((((((AC56/10)-TRUNC((AC56/10))))*100)+(((((+AC56/100)-(TRUNC((AC56/100))))*10)))))</f>
        <v>34</v>
      </c>
      <c r="AC3" s="49">
        <f>((((+AC57/10)-TRUNC((AC57/10))))*10)</f>
        <v>2.0000000000000284</v>
      </c>
    </row>
    <row r="4" spans="7:29" x14ac:dyDescent="0.2">
      <c r="G4">
        <f>(TRUNC(((((H56/1000)-TRUNC((H56/1000))))*10))+((TRUNC((G3/10))*10)))</f>
        <v>42</v>
      </c>
      <c r="H4" s="26">
        <f>(TRUNC((((+H57/100)-TRUNC((H57/100)))*10))+H3)</f>
        <v>7.9999999999999858</v>
      </c>
      <c r="J4">
        <f>(TRUNC(((((K56/1000)-TRUNC((K56/1000))))*10))+((TRUNC((J3/10))*10)))</f>
        <v>42</v>
      </c>
      <c r="K4" s="34">
        <f>(TRUNC((((+K57/100)-TRUNC((K57/100)))*10))+K3)</f>
        <v>7</v>
      </c>
      <c r="M4">
        <f>(TRUNC(((((N56/1000)-TRUNC((N56/1000))))*10))+((TRUNC((M3/10))*10)))</f>
        <v>31</v>
      </c>
      <c r="N4" s="40">
        <f>(TRUNC((((+N57/100)-TRUNC((N57/100)))*10))+N3)</f>
        <v>7</v>
      </c>
      <c r="P4">
        <f>(TRUNC(((((Q56/1000)-TRUNC((Q56/1000))))*10))+((TRUNC((P3/10))*10)))</f>
        <v>43</v>
      </c>
      <c r="Q4" s="43">
        <f>(TRUNC((((+Q57/100)-TRUNC((Q57/100)))*10))+Q3)</f>
        <v>9</v>
      </c>
      <c r="S4">
        <f>(TRUNC(((((T56/1000)-TRUNC((T56/1000))))*10))+((TRUNC((S3/10))*10)))</f>
        <v>32</v>
      </c>
      <c r="T4" s="49">
        <f>(TRUNC((((+T57/100)-TRUNC((T57/100)))*10))+T3)</f>
        <v>3.9999999999999929</v>
      </c>
      <c r="V4">
        <f>(TRUNC(((((W56/1000)-TRUNC((W56/1000))))*10))+((TRUNC((V3/10))*10)))</f>
        <v>43</v>
      </c>
      <c r="W4" s="40">
        <f>(TRUNC((((+W57/100)-TRUNC((W57/100)))*10))+W3)</f>
        <v>5.9999999999999858</v>
      </c>
      <c r="Y4">
        <f>(TRUNC(((((Z56/1000)-TRUNC((Z56/1000))))*10))+((TRUNC((Y3/10))*10)))</f>
        <v>31</v>
      </c>
      <c r="Z4" s="43">
        <f>(TRUNC((((+Z57/100)-TRUNC((Z57/100)))*10))+Z3)</f>
        <v>7.0000000000000071</v>
      </c>
      <c r="AB4">
        <f>(TRUNC(((((AC56/1000)-TRUNC((AC56/1000))))*10))+((TRUNC((AB3/10))*10)))</f>
        <v>32</v>
      </c>
      <c r="AC4" s="49">
        <f>(TRUNC((((+AC57/100)-TRUNC((AC57/100)))*10))+AC3)</f>
        <v>7.0000000000000284</v>
      </c>
    </row>
    <row r="5" spans="7:29" x14ac:dyDescent="0.2">
      <c r="G5">
        <f>TRUNC(((TRUNC((H56/1000))+((TRUNC((G3/10))*10)))))</f>
        <v>43</v>
      </c>
      <c r="H5" s="26">
        <f>((TRUNC((((+H57/100)-TRUNC((H57/100)))*10))+H3)+TRUNC((H57/100)))</f>
        <v>9.9999999999999858</v>
      </c>
      <c r="J5">
        <f>TRUNC(((TRUNC((K56/1000))+((TRUNC((J3/10))*10)))))</f>
        <v>43</v>
      </c>
      <c r="K5" s="34">
        <f>((TRUNC((((+K57/100)-TRUNC((K57/100)))*10))+K3)+TRUNC((K57/100)))</f>
        <v>9</v>
      </c>
      <c r="M5">
        <f>TRUNC(((TRUNC((N56/1000))+((TRUNC((M3/10))*10)))))</f>
        <v>34</v>
      </c>
      <c r="N5" s="40">
        <f>((TRUNC((((+N57/100)-TRUNC((N57/100)))*10))+N3)+TRUNC((N57/100)))</f>
        <v>10</v>
      </c>
      <c r="P5">
        <f>TRUNC(((TRUNC((Q56/1000))+((TRUNC((P3/10))*10)))))</f>
        <v>41</v>
      </c>
      <c r="Q5" s="43">
        <f>((TRUNC((((+Q57/100)-TRUNC((Q57/100)))*10))+Q3)+TRUNC((Q57/100)))</f>
        <v>11</v>
      </c>
      <c r="S5">
        <f>TRUNC(((TRUNC((T56/1000))+((TRUNC((S3/10))*10)))))</f>
        <v>31</v>
      </c>
      <c r="T5" s="49">
        <f>((TRUNC((((+T57/100)-TRUNC((T57/100)))*10))+T3)+TRUNC((T57/100)))</f>
        <v>5.9999999999999929</v>
      </c>
      <c r="V5">
        <f>TRUNC(((TRUNC((W56/1000))+((TRUNC((V3/10))*10)))))</f>
        <v>42</v>
      </c>
      <c r="W5" s="40">
        <f>((TRUNC((((+W57/100)-TRUNC((W57/100)))*10))+W3)+TRUNC((W57/100)))</f>
        <v>9.9999999999999858</v>
      </c>
      <c r="Y5">
        <f>TRUNC(((TRUNC((Z56/1000))+((TRUNC((Y3/10))*10)))))</f>
        <v>34</v>
      </c>
      <c r="Z5" s="43">
        <f>((TRUNC((((+Z57/100)-TRUNC((Z57/100)))*10))+Z3)+TRUNC((Z57/100)))</f>
        <v>9.0000000000000071</v>
      </c>
      <c r="AB5">
        <f>TRUNC(((TRUNC((AC56/1000))+((TRUNC((AB3/10))*10)))))</f>
        <v>31</v>
      </c>
      <c r="AC5" s="49">
        <f>((TRUNC((((+AC57/100)-TRUNC((AC57/100)))*10))+AC3)+TRUNC((AC57/100)))</f>
        <v>12.000000000000028</v>
      </c>
    </row>
    <row r="6" spans="7:29" x14ac:dyDescent="0.2">
      <c r="G6">
        <f>(TRUNC(((((H56/1000)-TRUNC((H56/1000))))*10))+((TRUNC((((+H56/100)-TRUNC((H56/100)))*10))*10)))</f>
        <v>12</v>
      </c>
      <c r="H6" s="26">
        <f>TRUNC((((+H57/100)-TRUNC((H57/100)))*10))</f>
        <v>4</v>
      </c>
      <c r="J6">
        <f>(TRUNC(((((K56/1000)-TRUNC((K56/1000))))*10))+((TRUNC((((+K56/100)-TRUNC((K56/100)))*10))*10)))</f>
        <v>12</v>
      </c>
      <c r="K6" s="34">
        <f>TRUNC((((+K57/100)-TRUNC((K57/100)))*10))</f>
        <v>2</v>
      </c>
      <c r="M6">
        <f>(TRUNC(((((N56/1000)-TRUNC((N56/1000))))*10))+((TRUNC((((+N56/100)-TRUNC((N56/100)))*10))*10)))</f>
        <v>21</v>
      </c>
      <c r="N6" s="40">
        <f>TRUNC((((+N57/100)-TRUNC((N57/100)))*10))</f>
        <v>2</v>
      </c>
      <c r="P6">
        <f>(TRUNC(((((Q56/1000)-TRUNC((Q56/1000))))*10))+((TRUNC((((+Q56/100)-TRUNC((Q56/100)))*10))*10)))</f>
        <v>23</v>
      </c>
      <c r="Q6" s="43">
        <f>TRUNC((((+Q57/100)-TRUNC((Q57/100)))*10))</f>
        <v>4</v>
      </c>
      <c r="S6">
        <f>(TRUNC(((((T56/1000)-TRUNC((T56/1000))))*10))+((TRUNC((((+T56/100)-TRUNC((T56/100)))*10))*10)))</f>
        <v>42</v>
      </c>
      <c r="T6" s="49">
        <f>TRUNC((((+T57/100)-TRUNC((T57/100)))*10))</f>
        <v>2</v>
      </c>
      <c r="V6">
        <f>(TRUNC(((((W56/1000)-TRUNC((W56/1000))))*10))+((TRUNC((((+W56/100)-TRUNC((W56/100)))*10))*10)))</f>
        <v>13</v>
      </c>
      <c r="W6" s="40">
        <f>TRUNC((((+W57/100)-TRUNC((W57/100)))*10))</f>
        <v>2</v>
      </c>
      <c r="Y6">
        <f>(TRUNC(((((Z56/1000)-TRUNC((Z56/1000))))*10))+((TRUNC((((+Z56/100)-TRUNC((Z56/100)))*10))*10)))</f>
        <v>21</v>
      </c>
      <c r="Z6" s="43">
        <f>TRUNC((((+Z57/100)-TRUNC((Z57/100)))*10))</f>
        <v>4</v>
      </c>
      <c r="AB6">
        <f>(TRUNC(((((AC56/1000)-TRUNC((AC56/1000))))*10))+((TRUNC((((+AC56/100)-TRUNC((AC56/100)))*10))*10)))</f>
        <v>42</v>
      </c>
      <c r="AC6" s="49">
        <f>TRUNC((((+AC57/100)-TRUNC((AC57/100)))*10))</f>
        <v>5</v>
      </c>
    </row>
    <row r="7" spans="7:29" x14ac:dyDescent="0.2">
      <c r="G7">
        <f>(((TRUNC(((((H56/100)-TRUNC((H56/100))))*10))*10))+(TRUNC((+H56/1000))))</f>
        <v>13</v>
      </c>
      <c r="H7" s="26">
        <f>(TRUNC((H57/100))+H6)</f>
        <v>6</v>
      </c>
      <c r="J7">
        <f>(((TRUNC(((((K56/100)-TRUNC((K56/100))))*10))*10))+(TRUNC((+K56/1000))))</f>
        <v>13</v>
      </c>
      <c r="K7" s="34">
        <f>(TRUNC((K57/100))+K6)</f>
        <v>4</v>
      </c>
      <c r="M7">
        <f>(((TRUNC(((((N56/100)-TRUNC((N56/100))))*10))*10))+(TRUNC((+N56/1000))))</f>
        <v>24</v>
      </c>
      <c r="N7" s="40">
        <f>(TRUNC((N57/100))+N6)</f>
        <v>5</v>
      </c>
      <c r="P7">
        <f>(((TRUNC(((((Q56/100)-TRUNC((Q56/100))))*10))*10))+(TRUNC((+Q56/1000))))</f>
        <v>21</v>
      </c>
      <c r="Q7" s="43">
        <f>(TRUNC((Q57/100))+Q6)</f>
        <v>6</v>
      </c>
      <c r="S7">
        <f>(((TRUNC(((((T56/100)-TRUNC((T56/100))))*10))*10))+(TRUNC((+T56/1000))))</f>
        <v>41</v>
      </c>
      <c r="T7" s="49">
        <f>(TRUNC((T57/100))+T6)</f>
        <v>4</v>
      </c>
      <c r="V7">
        <f>(((TRUNC(((((W56/100)-TRUNC((W56/100))))*10))*10))+(TRUNC((+W56/1000))))</f>
        <v>12</v>
      </c>
      <c r="W7" s="40">
        <f>(TRUNC((W57/100))+W6)</f>
        <v>6</v>
      </c>
      <c r="Y7">
        <f>(((TRUNC(((((Z56/100)-TRUNC((Z56/100))))*10))*10))+(TRUNC((+Z56/1000))))</f>
        <v>24</v>
      </c>
      <c r="Z7" s="43">
        <f>(TRUNC((Z57/100))+Z6)</f>
        <v>6</v>
      </c>
      <c r="AB7">
        <f>(((TRUNC(((((AC56/100)-TRUNC((AC56/100))))*10))*10))+(TRUNC((+AC56/1000))))</f>
        <v>41</v>
      </c>
      <c r="AC7" s="49">
        <f>(TRUNC((AC57/100))+AC6)</f>
        <v>10</v>
      </c>
    </row>
    <row r="8" spans="7:29" x14ac:dyDescent="0.2">
      <c r="G8">
        <f>(TRUNC((H56/1000))+((TRUNC((((+H56/1000)-TRUNC((H56/1000)))*10))*10)))</f>
        <v>23</v>
      </c>
      <c r="H8" s="26">
        <f>TRUNC((H57/100))</f>
        <v>2</v>
      </c>
      <c r="J8">
        <f>(TRUNC((K56/1000))+((TRUNC((((+K56/1000)-TRUNC((K56/1000)))*10))*10)))</f>
        <v>23</v>
      </c>
      <c r="K8" s="34">
        <f>TRUNC((K57/100))</f>
        <v>2</v>
      </c>
      <c r="M8">
        <f>(TRUNC((N56/1000))+((TRUNC((((+N56/1000)-TRUNC((N56/1000)))*10))*10)))</f>
        <v>14</v>
      </c>
      <c r="N8" s="40">
        <f>TRUNC((N57/100))</f>
        <v>3</v>
      </c>
      <c r="P8">
        <f>(TRUNC((Q56/1000))+((TRUNC((((+Q56/1000)-TRUNC((Q56/1000)))*10))*10)))</f>
        <v>31</v>
      </c>
      <c r="Q8" s="43">
        <f>TRUNC((Q57/100))</f>
        <v>2</v>
      </c>
      <c r="S8">
        <f>(TRUNC((T56/1000))+((TRUNC((((+T56/1000)-TRUNC((T56/1000)))*10))*10)))</f>
        <v>21</v>
      </c>
      <c r="T8" s="49">
        <f>TRUNC((T57/100))</f>
        <v>2</v>
      </c>
      <c r="V8">
        <f>(TRUNC((W56/1000))+((TRUNC((((+W56/1000)-TRUNC((W56/1000)))*10))*10)))</f>
        <v>32</v>
      </c>
      <c r="W8" s="40">
        <f>TRUNC((W57/100))</f>
        <v>4</v>
      </c>
      <c r="Y8">
        <f>(TRUNC((Z56/1000))+((TRUNC((((+Z56/1000)-TRUNC((Z56/1000)))*10))*10)))</f>
        <v>14</v>
      </c>
      <c r="Z8" s="43">
        <f>TRUNC((Z57/100))</f>
        <v>2</v>
      </c>
      <c r="AB8">
        <f>(TRUNC((AC56/1000))+((TRUNC((((+AC56/1000)-TRUNC((AC56/1000)))*10))*10)))</f>
        <v>21</v>
      </c>
      <c r="AC8" s="49">
        <f>TRUNC((AC57/100))</f>
        <v>5</v>
      </c>
    </row>
    <row r="9" spans="7:29" x14ac:dyDescent="0.2">
      <c r="G9" s="1" t="s">
        <v>6</v>
      </c>
      <c r="H9" s="22" t="s">
        <v>7</v>
      </c>
      <c r="J9" s="1" t="s">
        <v>6</v>
      </c>
      <c r="K9" s="33" t="s">
        <v>7</v>
      </c>
      <c r="M9" s="1" t="s">
        <v>6</v>
      </c>
      <c r="N9" s="39" t="s">
        <v>7</v>
      </c>
      <c r="P9" s="1" t="s">
        <v>6</v>
      </c>
      <c r="Q9" s="41" t="s">
        <v>7</v>
      </c>
      <c r="S9" s="1" t="s">
        <v>6</v>
      </c>
      <c r="T9" s="48" t="s">
        <v>7</v>
      </c>
      <c r="V9" s="1" t="s">
        <v>6</v>
      </c>
      <c r="W9" s="39" t="s">
        <v>7</v>
      </c>
      <c r="Y9" s="1" t="s">
        <v>6</v>
      </c>
      <c r="Z9" s="41" t="s">
        <v>7</v>
      </c>
      <c r="AB9" s="1" t="s">
        <v>6</v>
      </c>
      <c r="AC9" s="48" t="s">
        <v>7</v>
      </c>
    </row>
    <row r="10" spans="7:29" x14ac:dyDescent="0.2">
      <c r="G10">
        <v>12</v>
      </c>
      <c r="H10" s="26">
        <f>IF((G10=G3),H3,IF((G10=G4),H4,IF((G10=G5),H5,IF((G10=G6),H6,IF((G10=G7),H7,IF((G10=G8),H8,0))))))</f>
        <v>4</v>
      </c>
      <c r="J10">
        <v>12</v>
      </c>
      <c r="K10" s="34">
        <f>IF((J10=J3),K3,IF((J10=J4),K4,IF((J10=J5),K5,IF((J10=J6),K6,IF((J10=J7),K7,IF((J10=J8),K8,0))))))</f>
        <v>2</v>
      </c>
      <c r="M10">
        <v>12</v>
      </c>
      <c r="N10" s="40">
        <f>IF((M10=M3),N3,IF((M10=M4),N4,IF((M10=M5),N5,IF((M10=M6),N6,IF((M10=M7),N7,IF((M10=M8),N8,0))))))</f>
        <v>0</v>
      </c>
      <c r="P10">
        <v>12</v>
      </c>
      <c r="Q10" s="43">
        <f>IF((P10=P3),Q3,IF((P10=P4),Q4,IF((P10=P5),Q5,IF((P10=P6),Q6,IF((P10=P7),Q7,IF((P10=P8),Q8,0))))))</f>
        <v>0</v>
      </c>
      <c r="S10">
        <v>12</v>
      </c>
      <c r="T10" s="49">
        <f>IF((S10=S3),T3,IF((S10=S4),T4,IF((S10=S5),T5,IF((S10=S6),T6,IF((S10=S7),T7,IF((S10=S8),T8,0))))))</f>
        <v>0</v>
      </c>
      <c r="V10">
        <v>12</v>
      </c>
      <c r="W10" s="40">
        <f>IF((V10=V3),W3,IF((V10=V4),W4,IF((V10=V5),W5,IF((V10=V6),W6,IF((V10=V7),W7,IF((V10=V8),W8,0))))))</f>
        <v>6</v>
      </c>
      <c r="Y10">
        <v>12</v>
      </c>
      <c r="Z10" s="43">
        <f>IF((Y10=Y3),Z3,IF((Y10=Y4),Z4,IF((Y10=Y5),Z5,IF((Y10=Y6),Z6,IF((Y10=Y7),Z7,IF((Y10=Y8),Z8,0))))))</f>
        <v>0</v>
      </c>
      <c r="AB10">
        <v>12</v>
      </c>
      <c r="AC10" s="49">
        <f>IF((AB10=AB3),AC3,IF((AB10=AB4),AC4,IF((AB10=AB5),AC5,IF((AB10=AB6),AC6,IF((AB10=AB7),AC7,IF((AB10=AB8),AC8,0))))))</f>
        <v>0</v>
      </c>
    </row>
    <row r="11" spans="7:29" x14ac:dyDescent="0.2">
      <c r="G11">
        <v>13</v>
      </c>
      <c r="H11" s="26">
        <f>IF((G11=G3),H3,IF((G11=G4),H4,IF((G11=G5),H5,IF((G11=G6),H6,IF((G11=G7),H7,IF((G11=G8),H8,0))))))</f>
        <v>6</v>
      </c>
      <c r="J11">
        <v>13</v>
      </c>
      <c r="K11" s="34">
        <f>IF((J11=J3),K3,IF((J11=J4),K4,IF((J11=J5),K5,IF((J11=J6),K6,IF((J11=J7),K7,IF((J11=J8),K8,0))))))</f>
        <v>4</v>
      </c>
      <c r="M11">
        <v>13</v>
      </c>
      <c r="N11" s="40">
        <f>IF((M11=M3),N3,IF((M11=M4),N4,IF((M11=M5),N5,IF((M11=M6),N6,IF((M11=M7),N7,IF((M11=M8),N8,0))))))</f>
        <v>0</v>
      </c>
      <c r="P11">
        <v>13</v>
      </c>
      <c r="Q11" s="43">
        <f>IF((P11=P3),Q3,IF((P11=P4),Q4,IF((P11=P5),Q5,IF((P11=P6),Q6,IF((P11=P7),Q7,IF((P11=P8),Q8,0))))))</f>
        <v>0</v>
      </c>
      <c r="S11">
        <v>13</v>
      </c>
      <c r="T11" s="49">
        <f>IF((S11=S3),T3,IF((S11=S4),T4,IF((S11=S5),T5,IF((S11=S6),T6,IF((S11=S7),T7,IF((S11=S8),T8,0))))))</f>
        <v>0</v>
      </c>
      <c r="V11">
        <v>13</v>
      </c>
      <c r="W11" s="40">
        <f>IF((V11=V3),W3,IF((V11=V4),W4,IF((V11=V5),W5,IF((V11=V6),W6,IF((V11=V7),W7,IF((V11=V8),W8,0))))))</f>
        <v>2</v>
      </c>
      <c r="Y11">
        <v>13</v>
      </c>
      <c r="Z11" s="43">
        <f>IF((Y11=Y3),Z3,IF((Y11=Y4),Z4,IF((Y11=Y5),Z5,IF((Y11=Y6),Z6,IF((Y11=Y7),Z7,IF((Y11=Y8),Z8,0))))))</f>
        <v>0</v>
      </c>
      <c r="AB11">
        <v>13</v>
      </c>
      <c r="AC11" s="49">
        <f>IF((AB11=AB3),AC3,IF((AB11=AB4),AC4,IF((AB11=AB5),AC5,IF((AB11=AB6),AC6,IF((AB11=AB7),AC7,IF((AB11=AB8),AC8,0))))))</f>
        <v>0</v>
      </c>
    </row>
    <row r="12" spans="7:29" x14ac:dyDescent="0.2">
      <c r="G12">
        <v>14</v>
      </c>
      <c r="H12" s="26">
        <f>IF((G12=G3),H3,IF((G12=G4),H4,IF((G12=G5),H5,IF((G12=G6),H6,IF((G12=G7),H7,IF((G12=G8),H8,0))))))</f>
        <v>0</v>
      </c>
      <c r="J12">
        <v>14</v>
      </c>
      <c r="K12" s="34">
        <f>IF((J12=J3),K3,IF((J12=J4),K4,IF((J12=J5),K5,IF((J12=J6),K6,IF((J12=J7),K7,IF((J12=J8),K8,0))))))</f>
        <v>0</v>
      </c>
      <c r="M12">
        <v>14</v>
      </c>
      <c r="N12" s="40">
        <f>IF((M12=M3),N3,IF((M12=M4),N4,IF((M12=M5),N5,IF((M12=M6),N6,IF((M12=M7),N7,IF((M12=M8),N8,0))))))</f>
        <v>3</v>
      </c>
      <c r="P12">
        <v>14</v>
      </c>
      <c r="Q12" s="43">
        <f>IF((P12=P3),Q3,IF((P12=P4),Q4,IF((P12=P5),Q5,IF((P12=P6),Q6,IF((P12=P7),Q7,IF((P12=P8),Q8,0))))))</f>
        <v>0</v>
      </c>
      <c r="S12">
        <v>14</v>
      </c>
      <c r="T12" s="49">
        <f>IF((S12=S3),T3,IF((S12=S4),T4,IF((S12=S5),T5,IF((S12=S6),T6,IF((S12=S7),T7,IF((S12=S8),T8,0))))))</f>
        <v>0</v>
      </c>
      <c r="V12">
        <v>14</v>
      </c>
      <c r="W12" s="40">
        <f>IF((V12=V3),W3,IF((V12=V4),W4,IF((V12=V5),W5,IF((V12=V6),W6,IF((V12=V7),W7,IF((V12=V8),W8,0))))))</f>
        <v>0</v>
      </c>
      <c r="Y12">
        <v>14</v>
      </c>
      <c r="Z12" s="43">
        <f>IF((Y12=Y3),Z3,IF((Y12=Y4),Z4,IF((Y12=Y5),Z5,IF((Y12=Y6),Z6,IF((Y12=Y7),Z7,IF((Y12=Y8),Z8,0))))))</f>
        <v>2</v>
      </c>
      <c r="AB12">
        <v>14</v>
      </c>
      <c r="AC12" s="49">
        <f>IF((AB12=AB3),AC3,IF((AB12=AB4),AC4,IF((AB12=AB5),AC5,IF((AB12=AB6),AC6,IF((AB12=AB7),AC7,IF((AB12=AB8),AC8,0))))))</f>
        <v>0</v>
      </c>
    </row>
    <row r="13" spans="7:29" x14ac:dyDescent="0.2">
      <c r="G13">
        <v>21</v>
      </c>
      <c r="H13" s="26">
        <f>IF((G13=G3),H3,IF((G13=G4),H4,IF((G13=G5),H5,IF((G13=G6),H6,IF((G13=G7),H7,IF((G13=G8),H8,0))))))</f>
        <v>0</v>
      </c>
      <c r="J13">
        <v>21</v>
      </c>
      <c r="K13" s="34">
        <f>IF((J13=J3),K3,IF((J13=J4),K4,IF((J13=J5),K5,IF((J13=J6),K6,IF((J13=J7),K7,IF((J13=J8),K8,0))))))</f>
        <v>0</v>
      </c>
      <c r="M13">
        <v>21</v>
      </c>
      <c r="N13" s="40">
        <f>IF((M13=M3),N3,IF((M13=M4),N4,IF((M13=M5),N5,IF((M13=M6),N6,IF((M13=M7),N7,IF((M13=M8),N8,0))))))</f>
        <v>2</v>
      </c>
      <c r="P13">
        <v>21</v>
      </c>
      <c r="Q13" s="43">
        <f>IF((P13=P3),Q3,IF((P13=P4),Q4,IF((P13=P5),Q5,IF((P13=P6),Q6,IF((P13=P7),Q7,IF((P13=P8),Q8,0))))))</f>
        <v>6</v>
      </c>
      <c r="S13">
        <v>21</v>
      </c>
      <c r="T13" s="49">
        <f>IF((S13=S3),T3,IF((S13=S4),T4,IF((S13=S5),T5,IF((S13=S6),T6,IF((S13=S7),T7,IF((S13=S8),T8,0))))))</f>
        <v>2</v>
      </c>
      <c r="V13">
        <v>21</v>
      </c>
      <c r="W13" s="40">
        <f>IF((V13=V3),W3,IF((V13=V4),W4,IF((V13=V5),W5,IF((V13=V6),W6,IF((V13=V7),W7,IF((V13=V8),W8,0))))))</f>
        <v>0</v>
      </c>
      <c r="Y13">
        <v>21</v>
      </c>
      <c r="Z13" s="43">
        <f>IF((Y13=Y3),Z3,IF((Y13=Y4),Z4,IF((Y13=Y5),Z5,IF((Y13=Y6),Z6,IF((Y13=Y7),Z7,IF((Y13=Y8),Z8,0))))))</f>
        <v>4</v>
      </c>
      <c r="AB13">
        <v>21</v>
      </c>
      <c r="AC13" s="49">
        <f>IF((AB13=AB3),AC3,IF((AB13=AB4),AC4,IF((AB13=AB5),AC5,IF((AB13=AB6),AC6,IF((AB13=AB7),AC7,IF((AB13=AB8),AC8,0))))))</f>
        <v>5</v>
      </c>
    </row>
    <row r="14" spans="7:29" x14ac:dyDescent="0.2">
      <c r="G14">
        <v>23</v>
      </c>
      <c r="H14" s="26">
        <f>IF((G14=G3),H3,IF((G14=G4),H4,IF((G14=G5),H5,IF((G14=G6),H6,IF((G14=G7),H7,IF((G14=G8),H8,0))))))</f>
        <v>2</v>
      </c>
      <c r="J14">
        <v>23</v>
      </c>
      <c r="K14" s="34">
        <f>IF((J14=J3),K3,IF((J14=J4),K4,IF((J14=J5),K5,IF((J14=J6),K6,IF((J14=J7),K7,IF((J14=J8),K8,0))))))</f>
        <v>2</v>
      </c>
      <c r="M14">
        <v>23</v>
      </c>
      <c r="N14" s="40">
        <f>IF((M14=M3),N3,IF((M14=M4),N4,IF((M14=M5),N5,IF((M14=M6),N6,IF((M14=M7),N7,IF((M14=M8),N8,0))))))</f>
        <v>0</v>
      </c>
      <c r="P14">
        <v>23</v>
      </c>
      <c r="Q14" s="43">
        <f>IF((P14=P3),Q3,IF((P14=P4),Q4,IF((P14=P5),Q5,IF((P14=P6),Q6,IF((P14=P7),Q7,IF((P14=P8),Q8,0))))))</f>
        <v>4</v>
      </c>
      <c r="S14">
        <v>23</v>
      </c>
      <c r="T14" s="49">
        <f>IF((S14=S3),T3,IF((S14=S4),T4,IF((S14=S5),T5,IF((S14=S6),T6,IF((S14=S7),T7,IF((S14=S8),T8,0))))))</f>
        <v>0</v>
      </c>
      <c r="V14">
        <v>23</v>
      </c>
      <c r="W14" s="40">
        <f>IF((V14=V3),W3,IF((V14=V4),W4,IF((V14=V5),W5,IF((V14=V6),W6,IF((V14=V7),W7,IF((V14=V8),W8,0))))))</f>
        <v>0</v>
      </c>
      <c r="Y14">
        <v>23</v>
      </c>
      <c r="Z14" s="43">
        <f>IF((Y14=Y3),Z3,IF((Y14=Y4),Z4,IF((Y14=Y5),Z5,IF((Y14=Y6),Z6,IF((Y14=Y7),Z7,IF((Y14=Y8),Z8,0))))))</f>
        <v>0</v>
      </c>
      <c r="AB14">
        <v>23</v>
      </c>
      <c r="AC14" s="49">
        <f>IF((AB14=AB3),AC3,IF((AB14=AB4),AC4,IF((AB14=AB5),AC5,IF((AB14=AB6),AC6,IF((AB14=AB7),AC7,IF((AB14=AB8),AC8,0))))))</f>
        <v>0</v>
      </c>
    </row>
    <row r="15" spans="7:29" x14ac:dyDescent="0.2">
      <c r="G15">
        <v>24</v>
      </c>
      <c r="H15" s="26">
        <f>IF((G15=G3),H3,IF((G15=G4),H4,IF((G15=G5),H5,IF((G15=G6),H6,IF((G15=G7),H7,IF((G15=G8),H8,0))))))</f>
        <v>0</v>
      </c>
      <c r="J15">
        <v>24</v>
      </c>
      <c r="K15" s="34">
        <f>IF((J15=J3),K3,IF((J15=J4),K4,IF((J15=J5),K5,IF((J15=J6),K6,IF((J15=J7),K7,IF((J15=J8),K8,0))))))</f>
        <v>0</v>
      </c>
      <c r="M15">
        <v>24</v>
      </c>
      <c r="N15" s="40">
        <f>IF((M15=M3),N3,IF((M15=M4),N4,IF((M15=M5),N5,IF((M15=M6),N6,IF((M15=M7),N7,IF((M15=M8),N8,0))))))</f>
        <v>5</v>
      </c>
      <c r="P15">
        <v>24</v>
      </c>
      <c r="Q15" s="43">
        <f>IF((P15=P3),Q3,IF((P15=P4),Q4,IF((P15=P5),Q5,IF((P15=P6),Q6,IF((P15=P7),Q7,IF((P15=P8),Q8,0))))))</f>
        <v>0</v>
      </c>
      <c r="S15">
        <v>24</v>
      </c>
      <c r="T15" s="49">
        <f>IF((S15=S3),T3,IF((S15=S4),T4,IF((S15=S5),T5,IF((S15=S6),T6,IF((S15=S7),T7,IF((S15=S8),T8,0))))))</f>
        <v>0</v>
      </c>
      <c r="V15">
        <v>24</v>
      </c>
      <c r="W15" s="40">
        <f>IF((V15=V3),W3,IF((V15=V4),W4,IF((V15=V5),W5,IF((V15=V6),W6,IF((V15=V7),W7,IF((V15=V8),W8,0))))))</f>
        <v>0</v>
      </c>
      <c r="Y15">
        <v>24</v>
      </c>
      <c r="Z15" s="43">
        <f>IF((Y15=Y3),Z3,IF((Y15=Y4),Z4,IF((Y15=Y5),Z5,IF((Y15=Y6),Z6,IF((Y15=Y7),Z7,IF((Y15=Y8),Z8,0))))))</f>
        <v>6</v>
      </c>
      <c r="AB15">
        <v>24</v>
      </c>
      <c r="AC15" s="49">
        <f>IF((AB15=AB3),AC3,IF((AB15=AB4),AC4,IF((AB15=AB5),AC5,IF((AB15=AB6),AC6,IF((AB15=AB7),AC7,IF((AB15=AB8),AC8,0))))))</f>
        <v>0</v>
      </c>
    </row>
    <row r="16" spans="7:29" x14ac:dyDescent="0.2">
      <c r="G16">
        <v>31</v>
      </c>
      <c r="H16" s="26">
        <f>IF((G16=G3),H3,IF((G16=G4),H4,IF((G16=G5),H5,IF((G16=G6),H6,IF((G16=G7),H7,IF((G16=G8),H8,0))))))</f>
        <v>0</v>
      </c>
      <c r="J16">
        <v>31</v>
      </c>
      <c r="K16" s="34">
        <f>IF((J16=J3),K3,IF((J16=J4),K4,IF((J16=J5),K5,IF((J16=J6),K6,IF((J16=J7),K7,IF((J16=J8),K8,0))))))</f>
        <v>0</v>
      </c>
      <c r="M16">
        <v>31</v>
      </c>
      <c r="N16" s="40">
        <f>IF((M16=M3),N3,IF((M16=M4),N4,IF((M16=M5),N5,IF((M16=M6),N6,IF((M16=M7),N7,IF((M16=M8),N8,0))))))</f>
        <v>7</v>
      </c>
      <c r="P16">
        <v>31</v>
      </c>
      <c r="Q16" s="43">
        <f>IF((P16=P3),Q3,IF((P16=P4),Q4,IF((P16=P5),Q5,IF((P16=P6),Q6,IF((P16=P7),Q7,IF((P16=P8),Q8,0))))))</f>
        <v>2</v>
      </c>
      <c r="S16">
        <v>31</v>
      </c>
      <c r="T16" s="49">
        <f>IF((S16=S3),T3,IF((S16=S4),T4,IF((S16=S5),T5,IF((S16=S6),T6,IF((S16=S7),T7,IF((S16=S8),T8,0))))))</f>
        <v>5.9999999999999929</v>
      </c>
      <c r="V16">
        <v>31</v>
      </c>
      <c r="W16" s="40">
        <f>IF((V16=V3),W3,IF((V16=V4),W4,IF((V16=V5),W5,IF((V16=V6),W6,IF((V16=V7),W7,IF((V16=V8),W8,0))))))</f>
        <v>0</v>
      </c>
      <c r="Y16">
        <v>31</v>
      </c>
      <c r="Z16" s="43">
        <f>IF((Y16=Y3),Z3,IF((Y16=Y4),Z4,IF((Y16=Y5),Z5,IF((Y16=Y6),Z6,IF((Y16=Y7),Z7,IF((Y16=Y8),Z8,0))))))</f>
        <v>7.0000000000000071</v>
      </c>
      <c r="AB16">
        <v>31</v>
      </c>
      <c r="AC16" s="49">
        <f>IF((AB16=AB3),AC3,IF((AB16=AB4),AC4,IF((AB16=AB5),AC5,IF((AB16=AB6),AC6,IF((AB16=AB7),AC7,IF((AB16=AB8),AC8,0))))))</f>
        <v>12.000000000000028</v>
      </c>
    </row>
    <row r="17" spans="6:29" x14ac:dyDescent="0.2">
      <c r="G17">
        <v>32</v>
      </c>
      <c r="H17" s="26">
        <f>IF((G17=G3),H3,IF((G17=G4),H4,IF((G17=G5),H5,IF((G17=G6),H6,IF((G17=G7),H7,IF((G17=G8),H8,0))))))</f>
        <v>0</v>
      </c>
      <c r="J17">
        <v>32</v>
      </c>
      <c r="K17" s="34">
        <f>IF((J17=J3),K3,IF((J17=J4),K4,IF((J17=J5),K5,IF((J17=J6),K6,IF((J17=J7),K7,IF((J17=J8),K8,0))))))</f>
        <v>0</v>
      </c>
      <c r="M17">
        <v>32</v>
      </c>
      <c r="N17" s="40">
        <f>IF((M17=M3),N3,IF((M17=M4),N4,IF((M17=M5),N5,IF((M17=M6),N6,IF((M17=M7),N7,IF((M17=M8),N8,0))))))</f>
        <v>5</v>
      </c>
      <c r="P17">
        <v>32</v>
      </c>
      <c r="Q17" s="43">
        <f>IF((P17=P3),Q3,IF((P17=P4),Q4,IF((P17=P5),Q5,IF((P17=P6),Q6,IF((P17=P7),Q7,IF((P17=P8),Q8,0))))))</f>
        <v>0</v>
      </c>
      <c r="S17">
        <v>32</v>
      </c>
      <c r="T17" s="49">
        <f>IF((S17=S3),T3,IF((S17=S4),T4,IF((S17=S5),T5,IF((S17=S6),T6,IF((S17=S7),T7,IF((S17=S8),T8,0))))))</f>
        <v>3.9999999999999929</v>
      </c>
      <c r="V17">
        <v>32</v>
      </c>
      <c r="W17" s="40">
        <f>IF((V17=V3),W3,IF((V17=V4),W4,IF((V17=V5),W5,IF((V17=V6),W6,IF((V17=V7),W7,IF((V17=V8),W8,0))))))</f>
        <v>4</v>
      </c>
      <c r="Y17">
        <v>32</v>
      </c>
      <c r="Z17" s="43">
        <f>IF((Y17=Y3),Z3,IF((Y17=Y4),Z4,IF((Y17=Y5),Z5,IF((Y17=Y6),Z6,IF((Y17=Y7),Z7,IF((Y17=Y8),Z8,0))))))</f>
        <v>3.0000000000000071</v>
      </c>
      <c r="AB17">
        <v>32</v>
      </c>
      <c r="AC17" s="49">
        <f>IF((AB17=AB3),AC3,IF((AB17=AB4),AC4,IF((AB17=AB5),AC5,IF((AB17=AB6),AC6,IF((AB17=AB7),AC7,IF((AB17=AB8),AC8,0))))))</f>
        <v>7.0000000000000284</v>
      </c>
    </row>
    <row r="18" spans="6:29" x14ac:dyDescent="0.2">
      <c r="G18">
        <v>34</v>
      </c>
      <c r="H18" s="26">
        <f>IF((G18=G3),H3,IF((G18=G4),H4,IF((G18=G5),H5,IF((G18=G6),H6,IF((G18=G7),H7,IF((G18=G8),H8,0))))))</f>
        <v>0</v>
      </c>
      <c r="J18">
        <v>34</v>
      </c>
      <c r="K18" s="34">
        <f>IF((J18=J3),K3,IF((J18=J4),K4,IF((J18=J5),K5,IF((J18=J6),K6,IF((J18=J7),K7,IF((J18=J8),K8,0))))))</f>
        <v>0</v>
      </c>
      <c r="M18">
        <v>34</v>
      </c>
      <c r="N18" s="40">
        <f>IF((M18=M3),N3,IF((M18=M4),N4,IF((M18=M5),N5,IF((M18=M6),N6,IF((M18=M7),N7,IF((M18=M8),N8,0))))))</f>
        <v>10</v>
      </c>
      <c r="P18">
        <v>34</v>
      </c>
      <c r="Q18" s="43">
        <f>IF((P18=P3),Q3,IF((P18=P4),Q4,IF((P18=P5),Q5,IF((P18=P6),Q6,IF((P18=P7),Q7,IF((P18=P8),Q8,0))))))</f>
        <v>0</v>
      </c>
      <c r="S18">
        <v>34</v>
      </c>
      <c r="T18" s="49">
        <f>IF((S18=S3),T3,IF((S18=S4),T4,IF((S18=S5),T5,IF((S18=S6),T6,IF((S18=S7),T7,IF((S18=S8),T8,0))))))</f>
        <v>1.9999999999999929</v>
      </c>
      <c r="V18">
        <v>34</v>
      </c>
      <c r="W18" s="40">
        <f>IF((V18=V3),W3,IF((V18=V4),W4,IF((V18=V5),W5,IF((V18=V6),W6,IF((V18=V7),W7,IF((V18=V8),W8,0))))))</f>
        <v>0</v>
      </c>
      <c r="Y18">
        <v>34</v>
      </c>
      <c r="Z18" s="43">
        <f>IF((Y18=Y3),Z3,IF((Y18=Y4),Z4,IF((Y18=Y5),Z5,IF((Y18=Y6),Z6,IF((Y18=Y7),Z7,IF((Y18=Y8),Z8,0))))))</f>
        <v>9.0000000000000071</v>
      </c>
      <c r="AB18">
        <v>34</v>
      </c>
      <c r="AC18" s="49">
        <f>IF((AB18=AB3),AC3,IF((AB18=AB4),AC4,IF((AB18=AB5),AC5,IF((AB18=AB6),AC6,IF((AB18=AB7),AC7,IF((AB18=AB8),AC8,0))))))</f>
        <v>2.0000000000000284</v>
      </c>
    </row>
    <row r="19" spans="6:29" x14ac:dyDescent="0.2">
      <c r="G19">
        <v>41</v>
      </c>
      <c r="H19" s="26">
        <f>IF((G19=G3),H3,IF((G19=G4),H4,IF((G19=G5),H5,IF((G19=G6),H6,IF((G19=G7),H7,IF((G19=G8),H8,0))))))</f>
        <v>3.9999999999999858</v>
      </c>
      <c r="J19">
        <v>41</v>
      </c>
      <c r="K19" s="34">
        <f>IF((J19=J3),K3,IF((J19=J4),K4,IF((J19=J5),K5,IF((J19=J6),K6,IF((J19=J7),K7,IF((J19=J8),K8,0))))))</f>
        <v>5</v>
      </c>
      <c r="M19">
        <v>41</v>
      </c>
      <c r="N19" s="40">
        <f>IF((M19=M3),N3,IF((M19=M4),N4,IF((M19=M5),N5,IF((M19=M6),N6,IF((M19=M7),N7,IF((M19=M8),N8,0))))))</f>
        <v>0</v>
      </c>
      <c r="P19">
        <v>41</v>
      </c>
      <c r="Q19" s="43">
        <f>IF((P19=P3),Q3,IF((P19=P4),Q4,IF((P19=P5),Q5,IF((P19=P6),Q6,IF((P19=P7),Q7,IF((P19=P8),Q8,0))))))</f>
        <v>11</v>
      </c>
      <c r="S19">
        <v>41</v>
      </c>
      <c r="T19" s="49">
        <f>IF((S19=S3),T3,IF((S19=S4),T4,IF((S19=S5),T5,IF((S19=S6),T6,IF((S19=S7),T7,IF((S19=S8),T8,0))))))</f>
        <v>4</v>
      </c>
      <c r="V19">
        <v>41</v>
      </c>
      <c r="W19" s="40">
        <f>IF((V19=V3),W3,IF((V19=V4),W4,IF((V19=V5),W5,IF((V19=V6),W6,IF((V19=V7),W7,IF((V19=V8),W8,0))))))</f>
        <v>3.9999999999999858</v>
      </c>
      <c r="Y19">
        <v>41</v>
      </c>
      <c r="Z19" s="43">
        <f>IF((Y19=Y3),Z3,IF((Y19=Y4),Z4,IF((Y19=Y5),Z5,IF((Y19=Y6),Z6,IF((Y19=Y7),Z7,IF((Y19=Y8),Z8,0))))))</f>
        <v>0</v>
      </c>
      <c r="AB19">
        <v>41</v>
      </c>
      <c r="AC19" s="49">
        <f>IF((AB19=AB3),AC3,IF((AB19=AB4),AC4,IF((AB19=AB5),AC5,IF((AB19=AB6),AC6,IF((AB19=AB7),AC7,IF((AB19=AB8),AC8,0))))))</f>
        <v>10</v>
      </c>
    </row>
    <row r="20" spans="6:29" x14ac:dyDescent="0.2">
      <c r="G20">
        <v>42</v>
      </c>
      <c r="H20" s="26">
        <f>IF((G20=G3),H3,IF((G20=G4),H4,IF((G20=G5),H5,IF((G20=G6),H6,IF((G20=G7),H7,IF((G20=G8),H8,0))))))</f>
        <v>7.9999999999999858</v>
      </c>
      <c r="J20">
        <v>42</v>
      </c>
      <c r="K20" s="34">
        <f>IF((J20=J3),K3,IF((J20=J4),K4,IF((J20=J5),K5,IF((J20=J6),K6,IF((J20=J7),K7,IF((J20=J8),K8,0))))))</f>
        <v>7</v>
      </c>
      <c r="M20">
        <v>42</v>
      </c>
      <c r="N20" s="40">
        <f>IF((M20=M3),N3,IF((M20=M4),N4,IF((M20=M5),N5,IF((M20=M6),N6,IF((M20=M7),N7,IF((M20=M8),N8,0))))))</f>
        <v>0</v>
      </c>
      <c r="P20">
        <v>42</v>
      </c>
      <c r="Q20" s="43">
        <f>IF((P20=P3),Q3,IF((P20=P4),Q4,IF((P20=P5),Q5,IF((P20=P6),Q6,IF((P20=P7),Q7,IF((P20=P8),Q8,0))))))</f>
        <v>5</v>
      </c>
      <c r="S20">
        <v>42</v>
      </c>
      <c r="T20" s="49">
        <f>IF((S20=S3),T3,IF((S20=S4),T4,IF((S20=S5),T5,IF((S20=S6),T6,IF((S20=S7),T7,IF((S20=S8),T8,0))))))</f>
        <v>2</v>
      </c>
      <c r="V20">
        <v>42</v>
      </c>
      <c r="W20" s="40">
        <f>IF((V20=V3),W3,IF((V20=V4),W4,IF((V20=V5),W5,IF((V20=V6),W6,IF((V20=V7),W7,IF((V20=V8),W8,0))))))</f>
        <v>9.9999999999999858</v>
      </c>
      <c r="Y20">
        <v>42</v>
      </c>
      <c r="Z20" s="43">
        <f>IF((Y20=Y3),Z3,IF((Y20=Y4),Z4,IF((Y20=Y5),Z5,IF((Y20=Y6),Z6,IF((Y20=Y7),Z7,IF((Y20=Y8),Z8,0))))))</f>
        <v>0</v>
      </c>
      <c r="AB20">
        <v>42</v>
      </c>
      <c r="AC20" s="49">
        <f>IF((AB20=AB3),AC3,IF((AB20=AB4),AC4,IF((AB20=AB5),AC5,IF((AB20=AB6),AC6,IF((AB20=AB7),AC7,IF((AB20=AB8),AC8,0))))))</f>
        <v>5</v>
      </c>
    </row>
    <row r="21" spans="6:29" x14ac:dyDescent="0.2">
      <c r="G21">
        <v>43</v>
      </c>
      <c r="H21" s="26">
        <f>IF((G21=G3),H3,IF((G21=G4),H4,IF((G21=G5),H5,IF((G21=G6),H6,IF((G21=G7),H7,IF((G21=G8),H8,0))))))</f>
        <v>9.9999999999999858</v>
      </c>
      <c r="J21">
        <v>43</v>
      </c>
      <c r="K21" s="34">
        <f>IF((J21=J3),K3,IF((J21=J4),K4,IF((J21=J5),K5,IF((J21=J6),K6,IF((J21=J7),K7,IF((J21=J8),K8,0))))))</f>
        <v>9</v>
      </c>
      <c r="M21">
        <v>43</v>
      </c>
      <c r="N21" s="40">
        <f>IF((M21=M3),N3,IF((M21=M4),N4,IF((M21=M5),N5,IF((M21=M6),N6,IF((M21=M7),N7,IF((M21=M8),N8,0))))))</f>
        <v>0</v>
      </c>
      <c r="P21">
        <v>43</v>
      </c>
      <c r="Q21" s="43">
        <f>IF((P21=P3),Q3,IF((P21=P4),Q4,IF((P21=P5),Q5,IF((P21=P6),Q6,IF((P21=P7),Q7,IF((P21=P8),Q8,0))))))</f>
        <v>9</v>
      </c>
      <c r="S21">
        <v>43</v>
      </c>
      <c r="T21" s="49">
        <f>IF((S21=S3),T3,IF((S21=S4),T4,IF((S21=S5),T5,IF((S21=S6),T6,IF((S21=S7),T7,IF((S21=S8),T8,0))))))</f>
        <v>0</v>
      </c>
      <c r="V21">
        <v>43</v>
      </c>
      <c r="W21" s="40">
        <f>IF((V21=V3),W3,IF((V21=V4),W4,IF((V21=V5),W5,IF((V21=V6),W6,IF((V21=V7),W7,IF((V21=V8),W8,0))))))</f>
        <v>5.9999999999999858</v>
      </c>
      <c r="Y21">
        <v>43</v>
      </c>
      <c r="Z21" s="43">
        <f>IF((Y21=Y3),Z3,IF((Y21=Y4),Z4,IF((Y21=Y5),Z5,IF((Y21=Y6),Z6,IF((Y21=Y7),Z7,IF((Y21=Y8),Z8,0))))))</f>
        <v>0</v>
      </c>
      <c r="AB21">
        <v>43</v>
      </c>
      <c r="AC21" s="49">
        <f>IF((AB21=AB3),AC3,IF((AB21=AB4),AC4,IF((AB21=AB5),AC5,IF((AB21=AB6),AC6,IF((AB21=AB7),AC7,IF((AB21=AB8),AC8,0))))))</f>
        <v>0</v>
      </c>
    </row>
    <row r="23" spans="6:29" x14ac:dyDescent="0.2">
      <c r="F23" s="23" t="s">
        <v>8</v>
      </c>
      <c r="G23">
        <v>1234</v>
      </c>
      <c r="H23" s="26">
        <f>(50-SUM(H10:H12,H14,H15,H18))</f>
        <v>38</v>
      </c>
      <c r="I23" s="29" t="s">
        <v>8</v>
      </c>
      <c r="J23">
        <v>1234</v>
      </c>
      <c r="K23" s="34">
        <f>(50-SUM(K10:K12,K14,K15,K18))</f>
        <v>42</v>
      </c>
      <c r="L23" s="36" t="s">
        <v>8</v>
      </c>
      <c r="M23">
        <v>1234</v>
      </c>
      <c r="N23" s="40">
        <f>(50-SUM(N10:N12,N14,N15,N18))</f>
        <v>32</v>
      </c>
      <c r="O23" s="9" t="s">
        <v>8</v>
      </c>
      <c r="P23">
        <v>1234</v>
      </c>
      <c r="Q23" s="43">
        <f>(50-SUM(Q10:Q12,Q14,Q15,Q18))</f>
        <v>46</v>
      </c>
      <c r="R23" s="44" t="s">
        <v>8</v>
      </c>
      <c r="S23">
        <v>1234</v>
      </c>
      <c r="T23" s="49">
        <f>(50-SUM(T10:T12,T14,T15,T18))</f>
        <v>48.000000000000007</v>
      </c>
      <c r="U23" s="36" t="s">
        <v>8</v>
      </c>
      <c r="V23">
        <v>1234</v>
      </c>
      <c r="W23" s="40">
        <f>(50-SUM(W10:W12,W14,W15,W18))</f>
        <v>42</v>
      </c>
      <c r="X23" s="9" t="s">
        <v>8</v>
      </c>
      <c r="Y23">
        <v>1234</v>
      </c>
      <c r="Z23" s="43">
        <f>(50-SUM(Z10:Z12,Z14,Z15,Z18))</f>
        <v>32.999999999999993</v>
      </c>
      <c r="AA23" s="44" t="s">
        <v>8</v>
      </c>
      <c r="AB23">
        <v>1234</v>
      </c>
      <c r="AC23" s="49">
        <f>(50-SUM(AC10:AC12,AC14,AC15,AC18))</f>
        <v>47.999999999999972</v>
      </c>
    </row>
    <row r="24" spans="6:29" x14ac:dyDescent="0.2">
      <c r="F24" s="23" t="s">
        <v>9</v>
      </c>
      <c r="G24">
        <v>1243</v>
      </c>
      <c r="H24" s="26">
        <f>((H23-H21)+H18)</f>
        <v>28.000000000000014</v>
      </c>
      <c r="I24" s="29" t="s">
        <v>9</v>
      </c>
      <c r="J24">
        <v>1243</v>
      </c>
      <c r="K24" s="34">
        <f>((K23-K21)+K18)</f>
        <v>33</v>
      </c>
      <c r="L24" s="36" t="s">
        <v>9</v>
      </c>
      <c r="M24">
        <v>1243</v>
      </c>
      <c r="N24" s="40">
        <f>((N23-N21)+N18)</f>
        <v>42</v>
      </c>
      <c r="O24" s="9" t="s">
        <v>9</v>
      </c>
      <c r="P24">
        <v>1243</v>
      </c>
      <c r="Q24" s="43">
        <f>((Q23-Q21)+Q18)</f>
        <v>37</v>
      </c>
      <c r="R24" s="44" t="s">
        <v>9</v>
      </c>
      <c r="S24">
        <v>1243</v>
      </c>
      <c r="T24" s="49">
        <f>((T23-T21)+T18)</f>
        <v>50</v>
      </c>
      <c r="U24" s="36" t="s">
        <v>9</v>
      </c>
      <c r="V24">
        <v>1243</v>
      </c>
      <c r="W24" s="40">
        <f>((W23-W21)+W18)</f>
        <v>36.000000000000014</v>
      </c>
      <c r="X24" s="9" t="s">
        <v>9</v>
      </c>
      <c r="Y24">
        <v>1243</v>
      </c>
      <c r="Z24" s="43">
        <f>((Z23-Z21)+Z18)</f>
        <v>42</v>
      </c>
      <c r="AA24" s="44" t="s">
        <v>9</v>
      </c>
      <c r="AB24">
        <v>1243</v>
      </c>
      <c r="AC24" s="49">
        <f>((AC23-AC21)+AC18)</f>
        <v>50</v>
      </c>
    </row>
    <row r="25" spans="6:29" x14ac:dyDescent="0.2">
      <c r="F25" s="23" t="s">
        <v>10</v>
      </c>
      <c r="G25">
        <v>1324</v>
      </c>
      <c r="H25" s="26">
        <f>((H23+H14)-H17)</f>
        <v>40</v>
      </c>
      <c r="I25" s="29" t="s">
        <v>10</v>
      </c>
      <c r="J25">
        <v>1324</v>
      </c>
      <c r="K25" s="34">
        <f>((K23+K14)-K17)</f>
        <v>44</v>
      </c>
      <c r="L25" s="36" t="s">
        <v>10</v>
      </c>
      <c r="M25">
        <v>1324</v>
      </c>
      <c r="N25" s="40">
        <f>((N23+N14)-N17)</f>
        <v>27</v>
      </c>
      <c r="O25" s="9" t="s">
        <v>10</v>
      </c>
      <c r="P25">
        <v>1324</v>
      </c>
      <c r="Q25" s="43">
        <f>((Q23+Q14)-Q17)</f>
        <v>50</v>
      </c>
      <c r="R25" s="44" t="s">
        <v>10</v>
      </c>
      <c r="S25">
        <v>1324</v>
      </c>
      <c r="T25" s="49">
        <f>((T23+T14)-T17)</f>
        <v>44.000000000000014</v>
      </c>
      <c r="U25" s="36" t="s">
        <v>10</v>
      </c>
      <c r="V25">
        <v>1324</v>
      </c>
      <c r="W25" s="40">
        <f>((W23+W14)-W17)</f>
        <v>38</v>
      </c>
      <c r="X25" s="9" t="s">
        <v>10</v>
      </c>
      <c r="Y25">
        <v>1324</v>
      </c>
      <c r="Z25" s="43">
        <f>((Z23+Z14)-Z17)</f>
        <v>29.999999999999986</v>
      </c>
      <c r="AA25" s="44" t="s">
        <v>10</v>
      </c>
      <c r="AB25">
        <v>1324</v>
      </c>
      <c r="AC25" s="49">
        <f>((AC23+AC14)-AC17)</f>
        <v>40.999999999999943</v>
      </c>
    </row>
    <row r="26" spans="6:29" x14ac:dyDescent="0.2">
      <c r="F26" s="23" t="s">
        <v>11</v>
      </c>
      <c r="G26">
        <v>1342</v>
      </c>
      <c r="H26" s="26">
        <f>((H25+H15)-H20)</f>
        <v>32.000000000000014</v>
      </c>
      <c r="I26" s="29" t="s">
        <v>11</v>
      </c>
      <c r="J26">
        <v>1342</v>
      </c>
      <c r="K26" s="34">
        <f>((K25+K15)-K20)</f>
        <v>37</v>
      </c>
      <c r="L26" s="36" t="s">
        <v>11</v>
      </c>
      <c r="M26">
        <v>1342</v>
      </c>
      <c r="N26" s="40">
        <f>((N25+N15)-N20)</f>
        <v>32</v>
      </c>
      <c r="O26" s="9" t="s">
        <v>11</v>
      </c>
      <c r="P26">
        <v>1342</v>
      </c>
      <c r="Q26" s="43">
        <f>((Q25+Q15)-Q20)</f>
        <v>45</v>
      </c>
      <c r="R26" s="44" t="s">
        <v>11</v>
      </c>
      <c r="S26">
        <v>1342</v>
      </c>
      <c r="T26" s="49">
        <f>((T25+T15)-T20)</f>
        <v>42.000000000000014</v>
      </c>
      <c r="U26" s="36" t="s">
        <v>11</v>
      </c>
      <c r="V26">
        <v>1342</v>
      </c>
      <c r="W26" s="40">
        <f>((W25+W15)-W20)</f>
        <v>28.000000000000014</v>
      </c>
      <c r="X26" s="9" t="s">
        <v>11</v>
      </c>
      <c r="Y26">
        <v>1342</v>
      </c>
      <c r="Z26" s="43">
        <f>((Z25+Z15)-Z20)</f>
        <v>35.999999999999986</v>
      </c>
      <c r="AA26" s="44" t="s">
        <v>11</v>
      </c>
      <c r="AB26">
        <v>1342</v>
      </c>
      <c r="AC26" s="49">
        <f>((AC25+AC15)-AC20)</f>
        <v>35.999999999999943</v>
      </c>
    </row>
    <row r="27" spans="6:29" x14ac:dyDescent="0.2">
      <c r="F27" s="23" t="s">
        <v>12</v>
      </c>
      <c r="G27">
        <v>1423</v>
      </c>
      <c r="H27" s="26">
        <f>((H24-H20)+H15)</f>
        <v>20.000000000000028</v>
      </c>
      <c r="I27" s="29" t="s">
        <v>12</v>
      </c>
      <c r="J27">
        <v>1423</v>
      </c>
      <c r="K27" s="34">
        <f>((K24-K20)+K15)</f>
        <v>26</v>
      </c>
      <c r="L27" s="36" t="s">
        <v>12</v>
      </c>
      <c r="M27">
        <v>1423</v>
      </c>
      <c r="N27" s="40">
        <f>((N24-N20)+N15)</f>
        <v>47</v>
      </c>
      <c r="O27" s="9" t="s">
        <v>12</v>
      </c>
      <c r="P27">
        <v>1423</v>
      </c>
      <c r="Q27" s="43">
        <f>((Q24-Q20)+Q15)</f>
        <v>32</v>
      </c>
      <c r="R27" s="44" t="s">
        <v>12</v>
      </c>
      <c r="S27">
        <v>1423</v>
      </c>
      <c r="T27" s="49">
        <f>((T24-T20)+T15)</f>
        <v>48</v>
      </c>
      <c r="U27" s="36" t="s">
        <v>12</v>
      </c>
      <c r="V27">
        <v>1423</v>
      </c>
      <c r="W27" s="40">
        <f>((W24-W20)+W15)</f>
        <v>26.000000000000028</v>
      </c>
      <c r="X27" s="9" t="s">
        <v>12</v>
      </c>
      <c r="Y27">
        <v>1423</v>
      </c>
      <c r="Z27" s="43">
        <f>((Z24-Z20)+Z15)</f>
        <v>48</v>
      </c>
      <c r="AA27" s="44" t="s">
        <v>12</v>
      </c>
      <c r="AB27">
        <v>1423</v>
      </c>
      <c r="AC27" s="49">
        <f>((AC24-AC20)+AC15)</f>
        <v>45</v>
      </c>
    </row>
    <row r="28" spans="6:29" x14ac:dyDescent="0.2">
      <c r="F28" s="23" t="s">
        <v>13</v>
      </c>
      <c r="G28">
        <v>1432</v>
      </c>
      <c r="H28" s="26">
        <f>((H27-H17)+H14)</f>
        <v>22.000000000000028</v>
      </c>
      <c r="I28" s="29" t="s">
        <v>13</v>
      </c>
      <c r="J28">
        <v>1432</v>
      </c>
      <c r="K28" s="34">
        <f>((K27-K17)+K14)</f>
        <v>28</v>
      </c>
      <c r="L28" s="36" t="s">
        <v>13</v>
      </c>
      <c r="M28">
        <v>1432</v>
      </c>
      <c r="N28" s="40">
        <f>((N27-N17)+N14)</f>
        <v>42</v>
      </c>
      <c r="O28" s="9" t="s">
        <v>13</v>
      </c>
      <c r="P28">
        <v>1432</v>
      </c>
      <c r="Q28" s="43">
        <f>((Q27-Q17)+Q14)</f>
        <v>36</v>
      </c>
      <c r="R28" s="44" t="s">
        <v>13</v>
      </c>
      <c r="S28">
        <v>1432</v>
      </c>
      <c r="T28" s="49">
        <f>((T27-T17)+T14)</f>
        <v>44.000000000000007</v>
      </c>
      <c r="U28" s="36" t="s">
        <v>13</v>
      </c>
      <c r="V28">
        <v>1432</v>
      </c>
      <c r="W28" s="40">
        <f>((W27-W17)+W14)</f>
        <v>22.000000000000028</v>
      </c>
      <c r="X28" s="9" t="s">
        <v>13</v>
      </c>
      <c r="Y28">
        <v>1432</v>
      </c>
      <c r="Z28" s="43">
        <f>((Z27-Z17)+Z14)</f>
        <v>44.999999999999993</v>
      </c>
      <c r="AA28" s="44" t="s">
        <v>13</v>
      </c>
      <c r="AB28">
        <v>1432</v>
      </c>
      <c r="AC28" s="49">
        <f>((AC27-AC17)+AC14)</f>
        <v>37.999999999999972</v>
      </c>
    </row>
    <row r="29" spans="6:29" x14ac:dyDescent="0.2">
      <c r="G29">
        <v>2000</v>
      </c>
      <c r="J29">
        <v>2000</v>
      </c>
      <c r="M29">
        <v>2000</v>
      </c>
      <c r="P29">
        <v>2000</v>
      </c>
      <c r="S29">
        <v>2000</v>
      </c>
      <c r="V29">
        <v>2000</v>
      </c>
      <c r="Y29">
        <v>2000</v>
      </c>
      <c r="AB29">
        <v>2000</v>
      </c>
    </row>
    <row r="30" spans="6:29" x14ac:dyDescent="0.2">
      <c r="F30" s="23" t="s">
        <v>14</v>
      </c>
      <c r="G30">
        <v>2134</v>
      </c>
      <c r="H30" s="26">
        <f>((H23+H10)-H13)</f>
        <v>42</v>
      </c>
      <c r="I30" s="29" t="s">
        <v>14</v>
      </c>
      <c r="J30">
        <v>2134</v>
      </c>
      <c r="K30" s="34">
        <f>((K23+K10)-K13)</f>
        <v>44</v>
      </c>
      <c r="L30" s="36" t="s">
        <v>14</v>
      </c>
      <c r="M30">
        <v>2134</v>
      </c>
      <c r="N30" s="40">
        <f>((N23+N10)-N13)</f>
        <v>30</v>
      </c>
      <c r="O30" s="9" t="s">
        <v>14</v>
      </c>
      <c r="P30">
        <v>2134</v>
      </c>
      <c r="Q30" s="43">
        <f>((Q23+Q10)-Q13)</f>
        <v>40</v>
      </c>
      <c r="R30" s="44" t="s">
        <v>14</v>
      </c>
      <c r="S30">
        <v>2134</v>
      </c>
      <c r="T30" s="49">
        <f>((T23+T10)-T13)</f>
        <v>46.000000000000007</v>
      </c>
      <c r="U30" s="36" t="s">
        <v>14</v>
      </c>
      <c r="V30">
        <v>2134</v>
      </c>
      <c r="W30" s="40">
        <f>((W23+W10)-W13)</f>
        <v>48</v>
      </c>
      <c r="X30" s="9" t="s">
        <v>14</v>
      </c>
      <c r="Y30">
        <v>2134</v>
      </c>
      <c r="Z30" s="43">
        <f>((Z23+Z10)-Z13)</f>
        <v>28.999999999999993</v>
      </c>
      <c r="AA30" s="44" t="s">
        <v>14</v>
      </c>
      <c r="AB30">
        <v>2134</v>
      </c>
      <c r="AC30" s="49">
        <f>((AC23+AC10)-AC13)</f>
        <v>42.999999999999972</v>
      </c>
    </row>
    <row r="31" spans="6:29" x14ac:dyDescent="0.2">
      <c r="F31" s="23" t="s">
        <v>15</v>
      </c>
      <c r="G31">
        <v>2143</v>
      </c>
      <c r="H31" s="26">
        <f>((H30+H18)-H21)</f>
        <v>32.000000000000014</v>
      </c>
      <c r="I31" s="29" t="s">
        <v>15</v>
      </c>
      <c r="J31">
        <v>2143</v>
      </c>
      <c r="K31" s="34">
        <f>((K30+K18)-K21)</f>
        <v>35</v>
      </c>
      <c r="L31" s="36" t="s">
        <v>15</v>
      </c>
      <c r="M31">
        <v>2143</v>
      </c>
      <c r="N31" s="40">
        <f>((N30+N18)-N21)</f>
        <v>40</v>
      </c>
      <c r="O31" s="9" t="s">
        <v>15</v>
      </c>
      <c r="P31">
        <v>2143</v>
      </c>
      <c r="Q31" s="43">
        <f>((Q30+Q18)-Q21)</f>
        <v>31</v>
      </c>
      <c r="R31" s="44" t="s">
        <v>15</v>
      </c>
      <c r="S31">
        <v>2143</v>
      </c>
      <c r="T31" s="49">
        <f>((T30+T18)-T21)</f>
        <v>48</v>
      </c>
      <c r="U31" s="36" t="s">
        <v>15</v>
      </c>
      <c r="V31">
        <v>2143</v>
      </c>
      <c r="W31" s="40">
        <f>((W30+W18)-W21)</f>
        <v>42.000000000000014</v>
      </c>
      <c r="X31" s="9" t="s">
        <v>15</v>
      </c>
      <c r="Y31">
        <v>2143</v>
      </c>
      <c r="Z31" s="43">
        <f>((Z30+Z18)-Z21)</f>
        <v>38</v>
      </c>
      <c r="AA31" s="44" t="s">
        <v>15</v>
      </c>
      <c r="AB31">
        <v>2143</v>
      </c>
      <c r="AC31" s="49">
        <f>((AC30+AC18)-AC21)</f>
        <v>45</v>
      </c>
    </row>
    <row r="32" spans="6:29" x14ac:dyDescent="0.2">
      <c r="F32" s="23" t="s">
        <v>16</v>
      </c>
      <c r="G32">
        <v>2314</v>
      </c>
      <c r="H32" s="26">
        <f>((H30+H11)-H16)</f>
        <v>48</v>
      </c>
      <c r="I32" s="29" t="s">
        <v>16</v>
      </c>
      <c r="J32">
        <v>2314</v>
      </c>
      <c r="K32" s="34">
        <f>((K30+K11)-K16)</f>
        <v>48</v>
      </c>
      <c r="L32" s="36" t="s">
        <v>16</v>
      </c>
      <c r="M32">
        <v>2314</v>
      </c>
      <c r="N32" s="40">
        <f>((N30+N11)-N16)</f>
        <v>23</v>
      </c>
      <c r="O32" s="9" t="s">
        <v>16</v>
      </c>
      <c r="P32">
        <v>2314</v>
      </c>
      <c r="Q32" s="43">
        <f>((Q30+Q11)-Q16)</f>
        <v>38</v>
      </c>
      <c r="R32" s="44" t="s">
        <v>16</v>
      </c>
      <c r="S32">
        <v>2314</v>
      </c>
      <c r="T32" s="49">
        <f>((T30+T11)-T16)</f>
        <v>40.000000000000014</v>
      </c>
      <c r="U32" s="36" t="s">
        <v>16</v>
      </c>
      <c r="V32">
        <v>2314</v>
      </c>
      <c r="W32" s="40">
        <f>((W30+W11)-W16)</f>
        <v>50</v>
      </c>
      <c r="X32" s="9" t="s">
        <v>16</v>
      </c>
      <c r="Y32">
        <v>2314</v>
      </c>
      <c r="Z32" s="43">
        <f>((Z30+Z11)-Z16)</f>
        <v>21.999999999999986</v>
      </c>
      <c r="AA32" s="44" t="s">
        <v>16</v>
      </c>
      <c r="AB32">
        <v>2314</v>
      </c>
      <c r="AC32" s="49">
        <f>((AC30+AC11)-AC16)</f>
        <v>30.999999999999943</v>
      </c>
    </row>
    <row r="33" spans="6:29" x14ac:dyDescent="0.2">
      <c r="F33" s="23" t="s">
        <v>17</v>
      </c>
      <c r="G33">
        <v>2341</v>
      </c>
      <c r="H33" s="26">
        <f>((H32+H12)-H19)</f>
        <v>44.000000000000014</v>
      </c>
      <c r="I33" s="29" t="s">
        <v>17</v>
      </c>
      <c r="J33">
        <v>2341</v>
      </c>
      <c r="K33" s="34">
        <f>((K32+K12)-K19)</f>
        <v>43</v>
      </c>
      <c r="L33" s="36" t="s">
        <v>17</v>
      </c>
      <c r="M33">
        <v>2341</v>
      </c>
      <c r="N33" s="40">
        <f>((N32+N12)-N19)</f>
        <v>26</v>
      </c>
      <c r="O33" s="9" t="s">
        <v>17</v>
      </c>
      <c r="P33">
        <v>2341</v>
      </c>
      <c r="Q33" s="43">
        <f>((Q32+Q12)-Q19)</f>
        <v>27</v>
      </c>
      <c r="R33" s="44" t="s">
        <v>17</v>
      </c>
      <c r="S33">
        <v>2341</v>
      </c>
      <c r="T33" s="49">
        <f>((T32+T12)-T19)</f>
        <v>36.000000000000014</v>
      </c>
      <c r="U33" s="36" t="s">
        <v>17</v>
      </c>
      <c r="V33">
        <v>2341</v>
      </c>
      <c r="W33" s="40">
        <f>((W32+W12)-W19)</f>
        <v>46.000000000000014</v>
      </c>
      <c r="X33" s="9" t="s">
        <v>17</v>
      </c>
      <c r="Y33">
        <v>2341</v>
      </c>
      <c r="Z33" s="43">
        <f>((Z32+Z12)-Z19)</f>
        <v>23.999999999999986</v>
      </c>
      <c r="AA33" s="44" t="s">
        <v>17</v>
      </c>
      <c r="AB33">
        <v>2341</v>
      </c>
      <c r="AC33" s="49">
        <f>((AC32+AC12)-AC19)</f>
        <v>20.999999999999943</v>
      </c>
    </row>
    <row r="34" spans="6:29" x14ac:dyDescent="0.2">
      <c r="F34" s="23" t="s">
        <v>18</v>
      </c>
      <c r="G34">
        <v>2413</v>
      </c>
      <c r="H34" s="26">
        <f>((H31+H12)-H19)</f>
        <v>28.000000000000028</v>
      </c>
      <c r="I34" s="29" t="s">
        <v>18</v>
      </c>
      <c r="J34">
        <v>2413</v>
      </c>
      <c r="K34" s="34">
        <f>((K31+K12)-K19)</f>
        <v>30</v>
      </c>
      <c r="L34" s="36" t="s">
        <v>18</v>
      </c>
      <c r="M34">
        <v>2413</v>
      </c>
      <c r="N34" s="40">
        <f>((N31+N12)-N19)</f>
        <v>43</v>
      </c>
      <c r="O34" s="9" t="s">
        <v>18</v>
      </c>
      <c r="P34">
        <v>2413</v>
      </c>
      <c r="Q34" s="43">
        <f>((Q31+Q12)-Q19)</f>
        <v>20</v>
      </c>
      <c r="R34" s="44" t="s">
        <v>18</v>
      </c>
      <c r="S34">
        <v>2413</v>
      </c>
      <c r="T34" s="49">
        <f>((T31+T12)-T19)</f>
        <v>44</v>
      </c>
      <c r="U34" s="36" t="s">
        <v>18</v>
      </c>
      <c r="V34">
        <v>2413</v>
      </c>
      <c r="W34" s="40">
        <f>((W31+W12)-W19)</f>
        <v>38.000000000000028</v>
      </c>
      <c r="X34" s="9" t="s">
        <v>18</v>
      </c>
      <c r="Y34">
        <v>2413</v>
      </c>
      <c r="Z34" s="43">
        <f>((Z31+Z12)-Z19)</f>
        <v>40</v>
      </c>
      <c r="AA34" s="44" t="s">
        <v>18</v>
      </c>
      <c r="AB34">
        <v>2413</v>
      </c>
      <c r="AC34" s="49">
        <f>((AC31+AC12)-AC19)</f>
        <v>35</v>
      </c>
    </row>
    <row r="35" spans="6:29" x14ac:dyDescent="0.2">
      <c r="F35" s="23" t="s">
        <v>19</v>
      </c>
      <c r="G35">
        <v>2431</v>
      </c>
      <c r="H35" s="26">
        <f>((H34+H11)-H16)</f>
        <v>34.000000000000028</v>
      </c>
      <c r="I35" s="29" t="s">
        <v>19</v>
      </c>
      <c r="J35">
        <v>2431</v>
      </c>
      <c r="K35" s="34">
        <f>((K34+K11)-K16)</f>
        <v>34</v>
      </c>
      <c r="L35" s="36" t="s">
        <v>19</v>
      </c>
      <c r="M35">
        <v>2431</v>
      </c>
      <c r="N35" s="40">
        <f>((N34+N11)-N16)</f>
        <v>36</v>
      </c>
      <c r="O35" s="9" t="s">
        <v>19</v>
      </c>
      <c r="P35">
        <v>2431</v>
      </c>
      <c r="Q35" s="43">
        <f>((Q34+Q11)-Q16)</f>
        <v>18</v>
      </c>
      <c r="R35" s="44" t="s">
        <v>19</v>
      </c>
      <c r="S35">
        <v>2431</v>
      </c>
      <c r="T35" s="49">
        <f>((T34+T11)-T16)</f>
        <v>38.000000000000007</v>
      </c>
      <c r="U35" s="36" t="s">
        <v>19</v>
      </c>
      <c r="V35">
        <v>2431</v>
      </c>
      <c r="W35" s="40">
        <f>((W34+W11)-W16)</f>
        <v>40.000000000000028</v>
      </c>
      <c r="X35" s="9" t="s">
        <v>19</v>
      </c>
      <c r="Y35">
        <v>2431</v>
      </c>
      <c r="Z35" s="43">
        <f>((Z34+Z11)-Z16)</f>
        <v>32.999999999999993</v>
      </c>
      <c r="AA35" s="44" t="s">
        <v>19</v>
      </c>
      <c r="AB35">
        <v>2431</v>
      </c>
      <c r="AC35" s="49">
        <f>((AC34+AC11)-AC16)</f>
        <v>22.999999999999972</v>
      </c>
    </row>
    <row r="36" spans="6:29" x14ac:dyDescent="0.2">
      <c r="G36">
        <v>3000</v>
      </c>
      <c r="J36">
        <v>3000</v>
      </c>
      <c r="M36">
        <v>3000</v>
      </c>
      <c r="P36">
        <v>3000</v>
      </c>
      <c r="S36">
        <v>3000</v>
      </c>
      <c r="V36">
        <v>3000</v>
      </c>
      <c r="Y36">
        <v>3000</v>
      </c>
      <c r="AB36">
        <v>3000</v>
      </c>
    </row>
    <row r="37" spans="6:29" x14ac:dyDescent="0.2">
      <c r="F37" s="23" t="s">
        <v>20</v>
      </c>
      <c r="G37">
        <v>3124</v>
      </c>
      <c r="H37" s="26">
        <f>((H25+H11)-H16)</f>
        <v>46</v>
      </c>
      <c r="I37" s="29" t="s">
        <v>20</v>
      </c>
      <c r="J37">
        <v>3124</v>
      </c>
      <c r="K37" s="34">
        <f>((K25+K11)-K16)</f>
        <v>48</v>
      </c>
      <c r="L37" s="36" t="s">
        <v>20</v>
      </c>
      <c r="M37">
        <v>3124</v>
      </c>
      <c r="N37" s="40">
        <f>((N25+N11)-N16)</f>
        <v>20</v>
      </c>
      <c r="O37" s="9" t="s">
        <v>20</v>
      </c>
      <c r="P37">
        <v>3124</v>
      </c>
      <c r="Q37" s="43">
        <f>((Q25+Q11)-Q16)</f>
        <v>48</v>
      </c>
      <c r="R37" s="44" t="s">
        <v>20</v>
      </c>
      <c r="S37">
        <v>3124</v>
      </c>
      <c r="T37" s="49">
        <f>((T25+T11)-T16)</f>
        <v>38.000000000000021</v>
      </c>
      <c r="U37" s="36" t="s">
        <v>20</v>
      </c>
      <c r="V37">
        <v>3124</v>
      </c>
      <c r="W37" s="40">
        <f>((W25+W11)-W16)</f>
        <v>40</v>
      </c>
      <c r="X37" s="9" t="s">
        <v>20</v>
      </c>
      <c r="Y37">
        <v>3124</v>
      </c>
      <c r="Z37" s="43">
        <f>((Z25+Z11)-Z16)</f>
        <v>22.999999999999979</v>
      </c>
      <c r="AA37" s="44" t="s">
        <v>20</v>
      </c>
      <c r="AB37">
        <v>3124</v>
      </c>
      <c r="AC37" s="49">
        <f>((AC25+AC11)-AC16)</f>
        <v>28.999999999999915</v>
      </c>
    </row>
    <row r="38" spans="6:29" x14ac:dyDescent="0.2">
      <c r="F38" s="23" t="s">
        <v>21</v>
      </c>
      <c r="G38">
        <v>3142</v>
      </c>
      <c r="H38" s="26">
        <f>((H37+H15)-H20)</f>
        <v>38.000000000000014</v>
      </c>
      <c r="I38" s="29" t="s">
        <v>21</v>
      </c>
      <c r="J38">
        <v>3142</v>
      </c>
      <c r="K38" s="34">
        <f>((K37+K15)-K20)</f>
        <v>41</v>
      </c>
      <c r="L38" s="36" t="s">
        <v>21</v>
      </c>
      <c r="M38">
        <v>3142</v>
      </c>
      <c r="N38" s="40">
        <f>((N37+N15)-N20)</f>
        <v>25</v>
      </c>
      <c r="O38" s="9" t="s">
        <v>21</v>
      </c>
      <c r="P38">
        <v>3142</v>
      </c>
      <c r="Q38" s="43">
        <f>((Q37+Q15)-Q20)</f>
        <v>43</v>
      </c>
      <c r="R38" s="44" t="s">
        <v>21</v>
      </c>
      <c r="S38">
        <v>3142</v>
      </c>
      <c r="T38" s="49">
        <f>((T37+T15)-T20)</f>
        <v>36.000000000000021</v>
      </c>
      <c r="U38" s="36" t="s">
        <v>21</v>
      </c>
      <c r="V38">
        <v>3142</v>
      </c>
      <c r="W38" s="40">
        <f>((W37+W15)-W20)</f>
        <v>30.000000000000014</v>
      </c>
      <c r="X38" s="9" t="s">
        <v>21</v>
      </c>
      <c r="Y38">
        <v>3142</v>
      </c>
      <c r="Z38" s="43">
        <f>((Z37+Z15)-Z20)</f>
        <v>28.999999999999979</v>
      </c>
      <c r="AA38" s="44" t="s">
        <v>21</v>
      </c>
      <c r="AB38">
        <v>3142</v>
      </c>
      <c r="AC38" s="49">
        <f>((AC37+AC15)-AC20)</f>
        <v>23.999999999999915</v>
      </c>
    </row>
    <row r="39" spans="6:29" x14ac:dyDescent="0.2">
      <c r="F39" s="23" t="s">
        <v>22</v>
      </c>
      <c r="G39">
        <v>3214</v>
      </c>
      <c r="H39" s="26">
        <f>((H32+H14)-H17)</f>
        <v>50</v>
      </c>
      <c r="I39" s="29" t="s">
        <v>22</v>
      </c>
      <c r="J39">
        <v>3214</v>
      </c>
      <c r="K39" s="34">
        <f>((K32+K14)-K17)</f>
        <v>50</v>
      </c>
      <c r="L39" s="36" t="s">
        <v>22</v>
      </c>
      <c r="M39">
        <v>3214</v>
      </c>
      <c r="N39" s="40">
        <f>((N32+N14)-N17)</f>
        <v>18</v>
      </c>
      <c r="O39" s="9" t="s">
        <v>22</v>
      </c>
      <c r="P39">
        <v>3214</v>
      </c>
      <c r="Q39" s="43">
        <f>((Q32+Q14)-Q17)</f>
        <v>42</v>
      </c>
      <c r="R39" s="44" t="s">
        <v>22</v>
      </c>
      <c r="S39">
        <v>3214</v>
      </c>
      <c r="T39" s="49">
        <f>((T32+T14)-T17)</f>
        <v>36.000000000000021</v>
      </c>
      <c r="U39" s="36" t="s">
        <v>22</v>
      </c>
      <c r="V39">
        <v>3214</v>
      </c>
      <c r="W39" s="40">
        <f>((W32+W14)-W17)</f>
        <v>46</v>
      </c>
      <c r="X39" s="9" t="s">
        <v>22</v>
      </c>
      <c r="Y39">
        <v>3214</v>
      </c>
      <c r="Z39" s="43">
        <f>((Z32+Z14)-Z17)</f>
        <v>18.999999999999979</v>
      </c>
      <c r="AA39" s="44" t="s">
        <v>22</v>
      </c>
      <c r="AB39">
        <v>3214</v>
      </c>
      <c r="AC39" s="49">
        <f>((AC32+AC14)-AC17)</f>
        <v>23.999999999999915</v>
      </c>
    </row>
    <row r="40" spans="6:29" x14ac:dyDescent="0.2">
      <c r="F40" s="23" t="s">
        <v>23</v>
      </c>
      <c r="G40">
        <v>3241</v>
      </c>
      <c r="H40" s="26">
        <f>((H39+H12)-H19)</f>
        <v>46.000000000000014</v>
      </c>
      <c r="I40" s="29" t="s">
        <v>23</v>
      </c>
      <c r="J40">
        <v>3241</v>
      </c>
      <c r="K40" s="34">
        <f>((K39+K12)-K19)</f>
        <v>45</v>
      </c>
      <c r="L40" s="36" t="s">
        <v>23</v>
      </c>
      <c r="M40">
        <v>3241</v>
      </c>
      <c r="N40" s="40">
        <f>((N39+N12)-N19)</f>
        <v>21</v>
      </c>
      <c r="O40" s="9" t="s">
        <v>23</v>
      </c>
      <c r="P40">
        <v>3241</v>
      </c>
      <c r="Q40" s="43">
        <f>((Q39+Q12)-Q19)</f>
        <v>31</v>
      </c>
      <c r="R40" s="44" t="s">
        <v>23</v>
      </c>
      <c r="S40">
        <v>3241</v>
      </c>
      <c r="T40" s="49">
        <f>((T39+T12)-T19)</f>
        <v>32.000000000000021</v>
      </c>
      <c r="U40" s="36" t="s">
        <v>23</v>
      </c>
      <c r="V40">
        <v>3241</v>
      </c>
      <c r="W40" s="40">
        <f>((W39+W12)-W19)</f>
        <v>42.000000000000014</v>
      </c>
      <c r="X40" s="9" t="s">
        <v>23</v>
      </c>
      <c r="Y40">
        <v>3241</v>
      </c>
      <c r="Z40" s="43">
        <f>((Z39+Z12)-Z19)</f>
        <v>20.999999999999979</v>
      </c>
      <c r="AA40" s="44" t="s">
        <v>23</v>
      </c>
      <c r="AB40">
        <v>3241</v>
      </c>
      <c r="AC40" s="49">
        <f>((AC39+AC12)-AC19)</f>
        <v>13.999999999999915</v>
      </c>
    </row>
    <row r="41" spans="6:29" x14ac:dyDescent="0.2">
      <c r="F41" s="23" t="s">
        <v>24</v>
      </c>
      <c r="G41">
        <v>3412</v>
      </c>
      <c r="H41" s="26">
        <f>((H38+H12)-H19)</f>
        <v>34.000000000000028</v>
      </c>
      <c r="I41" s="29" t="s">
        <v>24</v>
      </c>
      <c r="J41">
        <v>3412</v>
      </c>
      <c r="K41" s="34">
        <f>((K38+K12)-K19)</f>
        <v>36</v>
      </c>
      <c r="L41" s="36" t="s">
        <v>24</v>
      </c>
      <c r="M41">
        <v>3412</v>
      </c>
      <c r="N41" s="40">
        <f>((N38+N12)-N19)</f>
        <v>28</v>
      </c>
      <c r="O41" s="9" t="s">
        <v>24</v>
      </c>
      <c r="P41">
        <v>3412</v>
      </c>
      <c r="Q41" s="43">
        <f>((Q38+Q12)-Q19)</f>
        <v>32</v>
      </c>
      <c r="R41" s="44" t="s">
        <v>24</v>
      </c>
      <c r="S41">
        <v>3412</v>
      </c>
      <c r="T41" s="49">
        <f>((T38+T12)-T19)</f>
        <v>32.000000000000021</v>
      </c>
      <c r="U41" s="36" t="s">
        <v>24</v>
      </c>
      <c r="V41">
        <v>3412</v>
      </c>
      <c r="W41" s="40">
        <f>((W38+W12)-W19)</f>
        <v>26.000000000000028</v>
      </c>
      <c r="X41" s="9" t="s">
        <v>24</v>
      </c>
      <c r="Y41">
        <v>3412</v>
      </c>
      <c r="Z41" s="43">
        <f>((Z38+Z12)-Z19)</f>
        <v>30.999999999999979</v>
      </c>
      <c r="AA41" s="44" t="s">
        <v>24</v>
      </c>
      <c r="AB41">
        <v>3412</v>
      </c>
      <c r="AC41" s="49">
        <f>((AC38+AC12)-AC19)</f>
        <v>13.999999999999915</v>
      </c>
    </row>
    <row r="42" spans="6:29" x14ac:dyDescent="0.2">
      <c r="F42" s="23" t="s">
        <v>25</v>
      </c>
      <c r="G42">
        <v>3421</v>
      </c>
      <c r="H42" s="26">
        <f>((H41+H10)-H13)</f>
        <v>38.000000000000028</v>
      </c>
      <c r="I42" s="29" t="s">
        <v>25</v>
      </c>
      <c r="J42">
        <v>3421</v>
      </c>
      <c r="K42" s="34">
        <f>((K41+K10)-K13)</f>
        <v>38</v>
      </c>
      <c r="L42" s="36" t="s">
        <v>25</v>
      </c>
      <c r="M42">
        <v>3421</v>
      </c>
      <c r="N42" s="40">
        <f>((N41+N10)-N13)</f>
        <v>26</v>
      </c>
      <c r="O42" s="9" t="s">
        <v>25</v>
      </c>
      <c r="P42">
        <v>3421</v>
      </c>
      <c r="Q42" s="43">
        <f>((Q41+Q10)-Q13)</f>
        <v>26</v>
      </c>
      <c r="R42" s="44" t="s">
        <v>25</v>
      </c>
      <c r="S42">
        <v>3421</v>
      </c>
      <c r="T42" s="49">
        <f>((T41+T10)-T13)</f>
        <v>30.000000000000021</v>
      </c>
      <c r="U42" s="36" t="s">
        <v>25</v>
      </c>
      <c r="V42">
        <v>3421</v>
      </c>
      <c r="W42" s="40">
        <f>((W41+W10)-W13)</f>
        <v>32.000000000000028</v>
      </c>
      <c r="X42" s="9" t="s">
        <v>25</v>
      </c>
      <c r="Y42">
        <v>3421</v>
      </c>
      <c r="Z42" s="43">
        <f>((Z41+Z10)-Z13)</f>
        <v>26.999999999999979</v>
      </c>
      <c r="AA42" s="44" t="s">
        <v>25</v>
      </c>
      <c r="AB42">
        <v>3421</v>
      </c>
      <c r="AC42" s="49">
        <f>((AC41+AC10)-AC13)</f>
        <v>8.9999999999999147</v>
      </c>
    </row>
    <row r="43" spans="6:29" x14ac:dyDescent="0.2">
      <c r="G43">
        <v>4000</v>
      </c>
      <c r="J43">
        <v>4000</v>
      </c>
      <c r="M43">
        <v>4000</v>
      </c>
      <c r="P43">
        <v>4000</v>
      </c>
      <c r="S43">
        <v>4000</v>
      </c>
      <c r="V43">
        <v>4000</v>
      </c>
      <c r="Y43">
        <v>4000</v>
      </c>
      <c r="AB43">
        <v>4000</v>
      </c>
    </row>
    <row r="44" spans="6:29" x14ac:dyDescent="0.2">
      <c r="F44" s="23" t="s">
        <v>26</v>
      </c>
      <c r="G44">
        <v>4123</v>
      </c>
      <c r="H44" s="26">
        <f>((H27+H12)-H19)</f>
        <v>16.000000000000043</v>
      </c>
      <c r="I44" s="29" t="s">
        <v>26</v>
      </c>
      <c r="J44">
        <v>4123</v>
      </c>
      <c r="K44" s="34">
        <f>((K27+K12)-K19)</f>
        <v>21</v>
      </c>
      <c r="L44" s="36" t="s">
        <v>26</v>
      </c>
      <c r="M44">
        <v>4123</v>
      </c>
      <c r="N44" s="40">
        <f>((N27+N12)-N19)</f>
        <v>50</v>
      </c>
      <c r="O44" s="9" t="s">
        <v>26</v>
      </c>
      <c r="P44">
        <v>4123</v>
      </c>
      <c r="Q44" s="43">
        <f>((Q27+Q12)-Q19)</f>
        <v>21</v>
      </c>
      <c r="R44" s="44" t="s">
        <v>26</v>
      </c>
      <c r="S44">
        <v>4123</v>
      </c>
      <c r="T44" s="49">
        <f>((T27+T12)-T19)</f>
        <v>44</v>
      </c>
      <c r="U44" s="36" t="s">
        <v>26</v>
      </c>
      <c r="V44">
        <v>4123</v>
      </c>
      <c r="W44" s="40">
        <f>((W27+W12)-W19)</f>
        <v>22.000000000000043</v>
      </c>
      <c r="X44" s="9" t="s">
        <v>26</v>
      </c>
      <c r="Y44">
        <v>4123</v>
      </c>
      <c r="Z44" s="43">
        <f>((Z27+Z12)-Z19)</f>
        <v>50</v>
      </c>
      <c r="AA44" s="44" t="s">
        <v>26</v>
      </c>
      <c r="AB44">
        <v>4123</v>
      </c>
      <c r="AC44" s="49">
        <f>((AC27+AC12)-AC19)</f>
        <v>35</v>
      </c>
    </row>
    <row r="45" spans="6:29" x14ac:dyDescent="0.2">
      <c r="F45" s="23" t="s">
        <v>27</v>
      </c>
      <c r="G45">
        <v>4132</v>
      </c>
      <c r="H45" s="26">
        <f>((H44+H14)-H17)</f>
        <v>18.000000000000043</v>
      </c>
      <c r="I45" s="29" t="s">
        <v>27</v>
      </c>
      <c r="J45">
        <v>4132</v>
      </c>
      <c r="K45" s="34">
        <f>((K44+K14)-K17)</f>
        <v>23</v>
      </c>
      <c r="L45" s="36" t="s">
        <v>27</v>
      </c>
      <c r="M45">
        <v>4132</v>
      </c>
      <c r="N45" s="40">
        <f>((N44+N14)-N17)</f>
        <v>45</v>
      </c>
      <c r="O45" s="9" t="s">
        <v>27</v>
      </c>
      <c r="P45">
        <v>4132</v>
      </c>
      <c r="Q45" s="43">
        <f>((Q44+Q14)-Q17)</f>
        <v>25</v>
      </c>
      <c r="R45" s="44" t="s">
        <v>27</v>
      </c>
      <c r="S45">
        <v>4132</v>
      </c>
      <c r="T45" s="49">
        <f>((T44+T14)-T17)</f>
        <v>40.000000000000007</v>
      </c>
      <c r="U45" s="36" t="s">
        <v>27</v>
      </c>
      <c r="V45">
        <v>4132</v>
      </c>
      <c r="W45" s="40">
        <f>((W44+W14)-W17)</f>
        <v>18.000000000000043</v>
      </c>
      <c r="X45" s="9" t="s">
        <v>27</v>
      </c>
      <c r="Y45">
        <v>4132</v>
      </c>
      <c r="Z45" s="43">
        <f>((Z44+Z14)-Z17)</f>
        <v>46.999999999999993</v>
      </c>
      <c r="AA45" s="44" t="s">
        <v>27</v>
      </c>
      <c r="AB45">
        <v>4132</v>
      </c>
      <c r="AC45" s="49">
        <f>((AC44+AC14)-AC17)</f>
        <v>27.999999999999972</v>
      </c>
    </row>
    <row r="46" spans="6:29" x14ac:dyDescent="0.2">
      <c r="F46" s="23" t="s">
        <v>28</v>
      </c>
      <c r="G46">
        <v>4213</v>
      </c>
      <c r="H46" s="26">
        <f>((H34+H15)-H20)</f>
        <v>20.000000000000043</v>
      </c>
      <c r="I46" s="29" t="s">
        <v>28</v>
      </c>
      <c r="J46">
        <v>4213</v>
      </c>
      <c r="K46" s="34">
        <f>((K34+K15)-K20)</f>
        <v>23</v>
      </c>
      <c r="L46" s="36" t="s">
        <v>28</v>
      </c>
      <c r="M46">
        <v>4213</v>
      </c>
      <c r="N46" s="40">
        <f>((N34+N15)-N20)</f>
        <v>48</v>
      </c>
      <c r="O46" s="9" t="s">
        <v>28</v>
      </c>
      <c r="P46">
        <v>4213</v>
      </c>
      <c r="Q46" s="43">
        <f>((Q34+Q15)-Q20)</f>
        <v>15</v>
      </c>
      <c r="R46" s="44" t="s">
        <v>28</v>
      </c>
      <c r="S46">
        <v>4213</v>
      </c>
      <c r="T46" s="49">
        <f>((T34+T15)-T20)</f>
        <v>42</v>
      </c>
      <c r="U46" s="36" t="s">
        <v>28</v>
      </c>
      <c r="V46">
        <v>4213</v>
      </c>
      <c r="W46" s="40">
        <f>((W34+W15)-W20)</f>
        <v>28.000000000000043</v>
      </c>
      <c r="X46" s="9" t="s">
        <v>28</v>
      </c>
      <c r="Y46">
        <v>4213</v>
      </c>
      <c r="Z46" s="43">
        <f>((Z34+Z15)-Z20)</f>
        <v>46</v>
      </c>
      <c r="AA46" s="44" t="s">
        <v>28</v>
      </c>
      <c r="AB46">
        <v>4213</v>
      </c>
      <c r="AC46" s="49">
        <f>((AC34+AC15)-AC20)</f>
        <v>30</v>
      </c>
    </row>
    <row r="47" spans="6:29" x14ac:dyDescent="0.2">
      <c r="F47" s="23" t="s">
        <v>4</v>
      </c>
      <c r="G47">
        <v>4231</v>
      </c>
      <c r="H47" s="26">
        <f>((H46+H11)-H16)</f>
        <v>26.000000000000043</v>
      </c>
      <c r="I47" s="29" t="s">
        <v>4</v>
      </c>
      <c r="J47">
        <v>4231</v>
      </c>
      <c r="K47" s="34">
        <f>((K46+K11)-K16)</f>
        <v>27</v>
      </c>
      <c r="L47" s="36" t="s">
        <v>4</v>
      </c>
      <c r="M47">
        <v>4231</v>
      </c>
      <c r="N47" s="40">
        <f>((N46+N11)-N16)</f>
        <v>41</v>
      </c>
      <c r="O47" s="9" t="s">
        <v>4</v>
      </c>
      <c r="P47">
        <v>4231</v>
      </c>
      <c r="Q47" s="43">
        <f>((Q46+Q11)-Q16)</f>
        <v>13</v>
      </c>
      <c r="R47" s="44" t="s">
        <v>4</v>
      </c>
      <c r="S47">
        <v>4231</v>
      </c>
      <c r="T47" s="49">
        <f>((T46+T11)-T16)</f>
        <v>36.000000000000007</v>
      </c>
      <c r="U47" s="36" t="s">
        <v>4</v>
      </c>
      <c r="V47">
        <v>4231</v>
      </c>
      <c r="W47" s="40">
        <f>((W46+W11)-W16)</f>
        <v>30.000000000000043</v>
      </c>
      <c r="X47" s="9" t="s">
        <v>4</v>
      </c>
      <c r="Y47">
        <v>4231</v>
      </c>
      <c r="Z47" s="43">
        <f>((Z46+Z11)-Z16)</f>
        <v>38.999999999999993</v>
      </c>
      <c r="AA47" s="44" t="s">
        <v>4</v>
      </c>
      <c r="AB47">
        <v>4231</v>
      </c>
      <c r="AC47" s="49">
        <f>((AC46+AC11)-AC16)</f>
        <v>17.999999999999972</v>
      </c>
    </row>
    <row r="48" spans="6:29" x14ac:dyDescent="0.2">
      <c r="F48" s="23" t="s">
        <v>29</v>
      </c>
      <c r="G48">
        <v>4312</v>
      </c>
      <c r="H48" s="26">
        <f>((H41+H18)-H21)</f>
        <v>24.000000000000043</v>
      </c>
      <c r="I48" s="29" t="s">
        <v>29</v>
      </c>
      <c r="J48">
        <v>4312</v>
      </c>
      <c r="K48" s="34">
        <f>((K41+K18)-K21)</f>
        <v>27</v>
      </c>
      <c r="L48" s="36" t="s">
        <v>29</v>
      </c>
      <c r="M48">
        <v>4312</v>
      </c>
      <c r="N48" s="40">
        <f>((N41+N18)-N21)</f>
        <v>38</v>
      </c>
      <c r="O48" s="9" t="s">
        <v>29</v>
      </c>
      <c r="P48">
        <v>4312</v>
      </c>
      <c r="Q48" s="43">
        <f>((Q41+Q18)-Q21)</f>
        <v>23</v>
      </c>
      <c r="R48" s="44" t="s">
        <v>29</v>
      </c>
      <c r="S48">
        <v>4312</v>
      </c>
      <c r="T48" s="49">
        <f>((T41+T18)-T21)</f>
        <v>34.000000000000014</v>
      </c>
      <c r="U48" s="36" t="s">
        <v>29</v>
      </c>
      <c r="V48">
        <v>4312</v>
      </c>
      <c r="W48" s="40">
        <f>((W41+W18)-W21)</f>
        <v>20.000000000000043</v>
      </c>
      <c r="X48" s="9" t="s">
        <v>29</v>
      </c>
      <c r="Y48">
        <v>4312</v>
      </c>
      <c r="Z48" s="43">
        <f>((Z41+Z18)-Z21)</f>
        <v>39.999999999999986</v>
      </c>
      <c r="AA48" s="44" t="s">
        <v>29</v>
      </c>
      <c r="AB48">
        <v>4312</v>
      </c>
      <c r="AC48" s="49">
        <f>((AC41+AC18)-AC21)</f>
        <v>15.999999999999943</v>
      </c>
    </row>
    <row r="49" spans="1:40" x14ac:dyDescent="0.2">
      <c r="F49" s="23" t="s">
        <v>30</v>
      </c>
      <c r="G49">
        <v>4321</v>
      </c>
      <c r="H49" s="26">
        <f>((H48+H10)-H13)</f>
        <v>28.000000000000043</v>
      </c>
      <c r="I49" s="29" t="s">
        <v>30</v>
      </c>
      <c r="J49">
        <v>4321</v>
      </c>
      <c r="K49" s="34">
        <f>((K48+K10)-K13)</f>
        <v>29</v>
      </c>
      <c r="L49" s="36" t="s">
        <v>30</v>
      </c>
      <c r="M49">
        <v>4321</v>
      </c>
      <c r="N49" s="40">
        <f>((N48+N10)-N13)</f>
        <v>36</v>
      </c>
      <c r="O49" s="9" t="s">
        <v>30</v>
      </c>
      <c r="P49">
        <v>4321</v>
      </c>
      <c r="Q49" s="43">
        <f>((Q48+Q10)-Q13)</f>
        <v>17</v>
      </c>
      <c r="R49" s="44" t="s">
        <v>30</v>
      </c>
      <c r="S49">
        <v>4321</v>
      </c>
      <c r="T49" s="49">
        <f>((T48+T10)-T13)</f>
        <v>32.000000000000014</v>
      </c>
      <c r="U49" s="36" t="s">
        <v>30</v>
      </c>
      <c r="V49">
        <v>4321</v>
      </c>
      <c r="W49" s="40">
        <f>((W48+W10)-W13)</f>
        <v>26.000000000000043</v>
      </c>
      <c r="X49" s="9" t="s">
        <v>30</v>
      </c>
      <c r="Y49">
        <v>4321</v>
      </c>
      <c r="Z49" s="43">
        <f>((Z48+Z10)-Z13)</f>
        <v>35.999999999999986</v>
      </c>
      <c r="AA49" s="44" t="s">
        <v>30</v>
      </c>
      <c r="AB49">
        <v>4321</v>
      </c>
      <c r="AC49" s="49">
        <f>((AC48+AC10)-AC13)</f>
        <v>10.999999999999943</v>
      </c>
    </row>
    <row r="50" spans="1:40" x14ac:dyDescent="0.2">
      <c r="B50" s="2" t="s">
        <v>31</v>
      </c>
      <c r="C50" s="2"/>
      <c r="D50" s="2"/>
      <c r="E50" s="4" t="s">
        <v>32</v>
      </c>
      <c r="F50" s="24"/>
      <c r="G50" s="1" t="s">
        <v>31</v>
      </c>
      <c r="H50" s="22" t="s">
        <v>31</v>
      </c>
      <c r="I50" s="30"/>
      <c r="J50" s="1" t="s">
        <v>31</v>
      </c>
      <c r="K50" s="33" t="s">
        <v>31</v>
      </c>
      <c r="L50" s="37"/>
      <c r="M50" s="1" t="s">
        <v>31</v>
      </c>
      <c r="N50" s="39" t="s">
        <v>31</v>
      </c>
      <c r="O50" s="42"/>
      <c r="P50" s="1" t="s">
        <v>31</v>
      </c>
      <c r="Q50" s="41" t="s">
        <v>31</v>
      </c>
      <c r="R50" s="45"/>
      <c r="S50" s="1" t="s">
        <v>31</v>
      </c>
      <c r="T50" s="48" t="s">
        <v>31</v>
      </c>
      <c r="U50" s="37"/>
      <c r="V50" s="1" t="s">
        <v>31</v>
      </c>
      <c r="W50" s="39" t="s">
        <v>31</v>
      </c>
      <c r="X50" s="42"/>
      <c r="Y50" s="1" t="s">
        <v>31</v>
      </c>
      <c r="Z50" s="41" t="s">
        <v>31</v>
      </c>
      <c r="AA50" s="45"/>
      <c r="AB50" s="1" t="s">
        <v>31</v>
      </c>
      <c r="AC50" s="48" t="s">
        <v>31</v>
      </c>
    </row>
    <row r="51" spans="1:40" x14ac:dyDescent="0.2">
      <c r="G51" s="1"/>
      <c r="J51" s="1"/>
      <c r="M51" s="1"/>
      <c r="P51" s="1"/>
      <c r="S51" s="1"/>
      <c r="V51" s="1"/>
      <c r="Y51" s="1"/>
      <c r="AB51" s="1"/>
    </row>
    <row r="53" spans="1:40" s="1" customFormat="1" x14ac:dyDescent="0.2">
      <c r="B53" s="5" t="s">
        <v>56</v>
      </c>
      <c r="E53" s="4"/>
      <c r="F53" s="25"/>
      <c r="G53" s="22" t="s">
        <v>58</v>
      </c>
      <c r="H53" s="22"/>
      <c r="I53" s="31"/>
      <c r="J53" s="28" t="s">
        <v>58</v>
      </c>
      <c r="K53" s="33"/>
      <c r="L53" s="38"/>
      <c r="M53" s="35" t="s">
        <v>60</v>
      </c>
      <c r="N53" s="39"/>
      <c r="O53" s="10"/>
      <c r="P53" s="41" t="s">
        <v>59</v>
      </c>
      <c r="Q53" s="41"/>
      <c r="R53" s="46"/>
      <c r="S53" s="48" t="s">
        <v>61</v>
      </c>
      <c r="T53" s="48"/>
      <c r="U53" s="38"/>
      <c r="V53" s="35" t="s">
        <v>198</v>
      </c>
      <c r="W53" s="39"/>
      <c r="X53" s="10"/>
      <c r="Y53" s="41" t="s">
        <v>62</v>
      </c>
      <c r="Z53" s="41"/>
      <c r="AA53" s="46"/>
      <c r="AB53" s="48" t="s">
        <v>63</v>
      </c>
      <c r="AC53" s="48"/>
      <c r="AD53" s="7"/>
      <c r="AE53" s="13"/>
      <c r="AF53" s="13"/>
      <c r="AG53" s="13"/>
      <c r="AH53" s="15"/>
      <c r="AI53" s="17"/>
      <c r="AJ53" s="19"/>
      <c r="AK53" s="4"/>
      <c r="AL53" s="21"/>
      <c r="AM53" s="4"/>
      <c r="AN53" s="4"/>
    </row>
    <row r="54" spans="1:40" x14ac:dyDescent="0.2">
      <c r="B54" s="54" t="s">
        <v>155</v>
      </c>
      <c r="G54" s="22" t="s">
        <v>33</v>
      </c>
      <c r="H54" s="22">
        <v>1</v>
      </c>
      <c r="J54" s="28" t="s">
        <v>33</v>
      </c>
      <c r="K54" s="33">
        <v>2</v>
      </c>
      <c r="M54" s="35" t="s">
        <v>33</v>
      </c>
      <c r="N54" s="39">
        <v>3</v>
      </c>
      <c r="P54" s="41" t="s">
        <v>33</v>
      </c>
      <c r="Q54" s="41">
        <v>4</v>
      </c>
      <c r="S54" s="48" t="s">
        <v>33</v>
      </c>
      <c r="T54" s="48">
        <v>5</v>
      </c>
      <c r="V54" s="35" t="s">
        <v>33</v>
      </c>
      <c r="W54" s="39">
        <v>6</v>
      </c>
      <c r="Y54" s="41" t="s">
        <v>33</v>
      </c>
      <c r="Z54" s="41">
        <v>7</v>
      </c>
      <c r="AB54" s="48" t="s">
        <v>33</v>
      </c>
      <c r="AC54" s="48">
        <v>8</v>
      </c>
      <c r="AD54" s="8" t="s">
        <v>64</v>
      </c>
      <c r="AE54" s="14" t="s">
        <v>62</v>
      </c>
      <c r="AF54" s="14" t="s">
        <v>58</v>
      </c>
      <c r="AG54" s="14" t="s">
        <v>60</v>
      </c>
      <c r="AH54" s="16" t="s">
        <v>34</v>
      </c>
      <c r="AI54" s="18" t="s">
        <v>35</v>
      </c>
      <c r="AJ54" s="20" t="s">
        <v>36</v>
      </c>
      <c r="AK54" s="51" t="s">
        <v>37</v>
      </c>
      <c r="AL54" s="52" t="s">
        <v>38</v>
      </c>
    </row>
    <row r="55" spans="1:40" x14ac:dyDescent="0.2">
      <c r="B55" s="50" t="s">
        <v>57</v>
      </c>
      <c r="G55" s="5" t="s">
        <v>39</v>
      </c>
      <c r="H55" s="22"/>
      <c r="J55" s="5" t="s">
        <v>39</v>
      </c>
      <c r="K55" s="33"/>
      <c r="M55" s="5" t="s">
        <v>39</v>
      </c>
      <c r="N55" s="39"/>
      <c r="P55" s="5" t="s">
        <v>39</v>
      </c>
      <c r="Q55" s="41"/>
      <c r="S55" s="5" t="s">
        <v>39</v>
      </c>
      <c r="T55" s="48"/>
      <c r="V55" s="5" t="s">
        <v>39</v>
      </c>
      <c r="W55" s="39"/>
      <c r="Y55" s="5" t="s">
        <v>39</v>
      </c>
      <c r="Z55" s="41"/>
      <c r="AB55" s="5" t="s">
        <v>39</v>
      </c>
      <c r="AC55" s="48"/>
      <c r="AD55" s="8" t="s">
        <v>35</v>
      </c>
      <c r="AE55" s="14" t="s">
        <v>34</v>
      </c>
      <c r="AF55" s="14" t="s">
        <v>34</v>
      </c>
      <c r="AG55" s="14" t="s">
        <v>34</v>
      </c>
      <c r="AH55" s="16" t="s">
        <v>40</v>
      </c>
      <c r="AI55" s="18" t="s">
        <v>40</v>
      </c>
      <c r="AJ55" s="20" t="s">
        <v>40</v>
      </c>
      <c r="AK55" s="51" t="s">
        <v>40</v>
      </c>
      <c r="AL55" s="52" t="s">
        <v>40</v>
      </c>
    </row>
    <row r="56" spans="1:40" x14ac:dyDescent="0.2">
      <c r="G56" s="1" t="s">
        <v>41</v>
      </c>
      <c r="H56" s="3">
        <v>3214</v>
      </c>
      <c r="J56" s="1" t="s">
        <v>41</v>
      </c>
      <c r="K56" s="29">
        <v>3214</v>
      </c>
      <c r="M56" s="1" t="s">
        <v>41</v>
      </c>
      <c r="N56" s="29">
        <v>4123</v>
      </c>
      <c r="P56" s="1" t="s">
        <v>41</v>
      </c>
      <c r="Q56" s="29">
        <v>1324</v>
      </c>
      <c r="S56" s="1" t="s">
        <v>41</v>
      </c>
      <c r="T56" s="3">
        <v>1243</v>
      </c>
      <c r="V56" s="1" t="s">
        <v>41</v>
      </c>
      <c r="W56" s="29">
        <v>2314</v>
      </c>
      <c r="Y56" s="1" t="s">
        <v>41</v>
      </c>
      <c r="Z56" s="29">
        <v>4123</v>
      </c>
      <c r="AB56" s="1" t="s">
        <v>41</v>
      </c>
      <c r="AC56" s="3">
        <v>1243</v>
      </c>
      <c r="AD56" s="7" t="s">
        <v>42</v>
      </c>
      <c r="AH56" s="15" t="s">
        <v>42</v>
      </c>
      <c r="AI56" s="17" t="s">
        <v>42</v>
      </c>
      <c r="AJ56" s="19" t="s">
        <v>42</v>
      </c>
      <c r="AK56" s="51"/>
      <c r="AL56" s="52"/>
    </row>
    <row r="57" spans="1:40" x14ac:dyDescent="0.2">
      <c r="B57" s="2" t="s">
        <v>66</v>
      </c>
      <c r="C57" s="2"/>
      <c r="D57" s="2"/>
      <c r="F57" s="25"/>
      <c r="G57" s="1" t="s">
        <v>43</v>
      </c>
      <c r="H57" s="3">
        <v>244</v>
      </c>
      <c r="I57" s="31"/>
      <c r="J57" s="1" t="s">
        <v>43</v>
      </c>
      <c r="K57" s="29">
        <v>225</v>
      </c>
      <c r="L57" s="38"/>
      <c r="M57" s="1" t="s">
        <v>43</v>
      </c>
      <c r="N57" s="29">
        <v>325</v>
      </c>
      <c r="O57" s="10"/>
      <c r="P57" s="1" t="s">
        <v>43</v>
      </c>
      <c r="Q57" s="29">
        <v>245</v>
      </c>
      <c r="R57" s="46"/>
      <c r="S57" s="1" t="s">
        <v>43</v>
      </c>
      <c r="T57" s="3">
        <v>222</v>
      </c>
      <c r="U57" s="38"/>
      <c r="V57" s="1" t="s">
        <v>43</v>
      </c>
      <c r="W57" s="29">
        <v>424</v>
      </c>
      <c r="X57" s="10"/>
      <c r="Y57" s="1" t="s">
        <v>43</v>
      </c>
      <c r="Z57" s="29">
        <v>243</v>
      </c>
      <c r="AA57" s="46"/>
      <c r="AB57" s="1" t="s">
        <v>43</v>
      </c>
      <c r="AC57" s="3">
        <v>552</v>
      </c>
      <c r="AL57" s="52" t="s">
        <v>44</v>
      </c>
      <c r="AM57" s="6"/>
      <c r="AN57" s="6"/>
    </row>
    <row r="58" spans="1:40" x14ac:dyDescent="0.2">
      <c r="A58" t="s">
        <v>65</v>
      </c>
      <c r="B58" s="2" t="s">
        <v>45</v>
      </c>
      <c r="C58" s="4" t="s">
        <v>46</v>
      </c>
      <c r="D58" s="4" t="s">
        <v>47</v>
      </c>
      <c r="E58" s="4" t="s">
        <v>48</v>
      </c>
      <c r="F58" s="11"/>
      <c r="G58" s="1" t="s">
        <v>49</v>
      </c>
      <c r="H58" s="27" t="s">
        <v>50</v>
      </c>
      <c r="I58" s="32"/>
      <c r="J58" s="1" t="s">
        <v>49</v>
      </c>
      <c r="K58" s="27" t="s">
        <v>50</v>
      </c>
      <c r="L58" s="12"/>
      <c r="M58" s="1" t="s">
        <v>49</v>
      </c>
      <c r="N58" s="27" t="s">
        <v>50</v>
      </c>
      <c r="O58" s="7"/>
      <c r="P58" s="1" t="s">
        <v>49</v>
      </c>
      <c r="Q58" s="27" t="s">
        <v>50</v>
      </c>
      <c r="R58" s="47"/>
      <c r="S58" s="1" t="s">
        <v>49</v>
      </c>
      <c r="T58" s="27" t="s">
        <v>50</v>
      </c>
      <c r="U58" s="12"/>
      <c r="V58" s="1" t="s">
        <v>49</v>
      </c>
      <c r="W58" s="27" t="s">
        <v>50</v>
      </c>
      <c r="X58" s="7"/>
      <c r="Y58" s="1" t="s">
        <v>49</v>
      </c>
      <c r="Z58" s="27" t="s">
        <v>50</v>
      </c>
      <c r="AA58" s="47"/>
      <c r="AB58" s="1" t="s">
        <v>49</v>
      </c>
      <c r="AC58" s="27" t="s">
        <v>50</v>
      </c>
    </row>
    <row r="60" spans="1:40" x14ac:dyDescent="0.2">
      <c r="E60"/>
      <c r="F60"/>
      <c r="H60"/>
      <c r="I60"/>
      <c r="K60"/>
      <c r="L60"/>
      <c r="N60"/>
      <c r="O60"/>
      <c r="Q60"/>
      <c r="R60"/>
      <c r="T60"/>
      <c r="U60"/>
      <c r="W60"/>
      <c r="X60"/>
      <c r="Z60"/>
      <c r="AA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">
      <c r="E61"/>
      <c r="F61"/>
      <c r="H61"/>
      <c r="I61"/>
      <c r="K61"/>
      <c r="L61"/>
      <c r="N61"/>
      <c r="O61"/>
      <c r="Q61"/>
      <c r="R61"/>
      <c r="T61"/>
      <c r="U61"/>
      <c r="W61"/>
      <c r="X61"/>
      <c r="Z61"/>
      <c r="AA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">
      <c r="A62">
        <v>301</v>
      </c>
      <c r="B62" s="55">
        <v>701</v>
      </c>
      <c r="C62" s="1" t="s">
        <v>67</v>
      </c>
      <c r="D62" s="1" t="s">
        <v>68</v>
      </c>
      <c r="E62" t="s">
        <v>156</v>
      </c>
      <c r="F62" s="23" t="s">
        <v>20</v>
      </c>
      <c r="G62">
        <f>IF(F62=" ",0,MAXA(VLOOKUP(F62,F$23:G$49,2),0))</f>
        <v>3124</v>
      </c>
      <c r="H62" s="26">
        <f>IF(G62=0,0,MAXA(VLOOKUP(G62,G$23:H$49,2),0))</f>
        <v>46</v>
      </c>
      <c r="I62" s="29" t="s">
        <v>14</v>
      </c>
      <c r="J62">
        <f>IF(I62=" ",0,MAXA(VLOOKUP(I62,I$23:J$49,2),0))</f>
        <v>2134</v>
      </c>
      <c r="K62" s="34">
        <f>IF(J62=0,0,MAXA(VLOOKUP(J62,J$23:K$49,2),0))</f>
        <v>44</v>
      </c>
      <c r="L62" s="36" t="s">
        <v>4</v>
      </c>
      <c r="M62">
        <f>IF(L62=" ",0,MAXA(VLOOKUP(L62,L$23:M$49,2),0))</f>
        <v>4231</v>
      </c>
      <c r="N62" s="40">
        <f>IF(M62=0,0,MAXA(VLOOKUP(M62,M$23:N$49,2),0))</f>
        <v>41</v>
      </c>
      <c r="O62" s="9" t="s">
        <v>20</v>
      </c>
      <c r="P62">
        <f>IF(O62=" ",0,MAXA(VLOOKUP(O62,O$23:P$49,2),0))</f>
        <v>3124</v>
      </c>
      <c r="Q62" s="43">
        <f>IF(P62=0,0,MAXA(VLOOKUP(P62,P$23:Q$49,2),0))</f>
        <v>48</v>
      </c>
      <c r="R62" s="44" t="s">
        <v>10</v>
      </c>
      <c r="S62">
        <f>IF(R62=" ",0,MAXA(VLOOKUP(R62,R$23:S$49,2),0))</f>
        <v>1324</v>
      </c>
      <c r="T62" s="49">
        <f>IF(S62=0,0,MAXA(VLOOKUP(S62,S$23:T$49,2),0))</f>
        <v>44.000000000000014</v>
      </c>
      <c r="U62" s="36" t="s">
        <v>17</v>
      </c>
      <c r="V62">
        <f>IF(U62=" ",0,MAXA(VLOOKUP(U62,U$23:V$49,2),0))</f>
        <v>2341</v>
      </c>
      <c r="W62" s="40">
        <f>IF(V62=0,0,MAXA(VLOOKUP(V62,V$23:W$49,2),0))</f>
        <v>46.000000000000014</v>
      </c>
      <c r="X62" s="9" t="s">
        <v>12</v>
      </c>
      <c r="Y62">
        <f>IF(X62=" ",0,MAXA(VLOOKUP(X62,X$23:Y$49,2),0))</f>
        <v>1423</v>
      </c>
      <c r="Z62" s="43">
        <f>IF(Y62=0,0,MAXA(VLOOKUP(Y62,Y$23:Z$49,2),0))</f>
        <v>48</v>
      </c>
      <c r="AA62" s="44" t="s">
        <v>9</v>
      </c>
      <c r="AB62">
        <f>IF(AA62=" ",0,MAXA(VLOOKUP(AA62,AA$23:AB$49,2),0))</f>
        <v>1243</v>
      </c>
      <c r="AC62" s="49">
        <f>IF(AB62=0,0,MAXA(VLOOKUP(AB62,AB$23:AC$49,2),0))</f>
        <v>50</v>
      </c>
      <c r="AD62" s="7">
        <v>25</v>
      </c>
      <c r="AE62" s="13">
        <v>39</v>
      </c>
      <c r="AF62" s="13">
        <v>33</v>
      </c>
      <c r="AG62" s="13">
        <v>37</v>
      </c>
      <c r="AH62" s="15">
        <f>SUM(AE62:AG62)</f>
        <v>109</v>
      </c>
      <c r="AI62" s="17">
        <f>SUM(AD62)</f>
        <v>25</v>
      </c>
      <c r="AJ62" s="19">
        <f>SUM(H62,K62,N62,Q62,T62,W62,Z62,AC62)</f>
        <v>367</v>
      </c>
      <c r="AK62" s="4">
        <f>SUM(AH62,AI62,AJ62)</f>
        <v>501</v>
      </c>
      <c r="AM62" s="6"/>
      <c r="AN62" s="6"/>
    </row>
    <row r="63" spans="1:40" x14ac:dyDescent="0.2">
      <c r="B63" s="55"/>
      <c r="C63" s="1"/>
      <c r="D63" s="1"/>
      <c r="E63"/>
      <c r="AM63" s="6"/>
      <c r="AN63" s="6"/>
    </row>
    <row r="64" spans="1:40" x14ac:dyDescent="0.2">
      <c r="A64">
        <v>311</v>
      </c>
      <c r="B64" s="55">
        <v>702</v>
      </c>
      <c r="C64" s="1" t="s">
        <v>69</v>
      </c>
      <c r="D64" s="1" t="s">
        <v>70</v>
      </c>
      <c r="E64" t="s">
        <v>156</v>
      </c>
      <c r="F64" s="23" t="s">
        <v>17</v>
      </c>
      <c r="G64">
        <f>IF(F64=" ",0,MAXA(VLOOKUP(F64,F$23:G$49,2),0))</f>
        <v>2341</v>
      </c>
      <c r="H64" s="26">
        <f>IF(G64=0,0,MAXA(VLOOKUP(G64,G$23:H$49,2),0))</f>
        <v>44.000000000000014</v>
      </c>
      <c r="I64" s="29" t="s">
        <v>16</v>
      </c>
      <c r="J64">
        <f>IF(I64=" ",0,MAXA(VLOOKUP(I64,I$23:J$49,2),0))</f>
        <v>2314</v>
      </c>
      <c r="K64" s="34">
        <f>IF(J64=0,0,MAXA(VLOOKUP(J64,J$23:K$49,2),0))</f>
        <v>48</v>
      </c>
      <c r="L64" s="36" t="s">
        <v>26</v>
      </c>
      <c r="M64">
        <f>IF(L64=" ",0,MAXA(VLOOKUP(L64,L$23:M$49,2),0))</f>
        <v>4123</v>
      </c>
      <c r="N64" s="40">
        <f>IF(M64=0,0,MAXA(VLOOKUP(M64,M$23:N$49,2),0))</f>
        <v>50</v>
      </c>
      <c r="O64" s="9" t="s">
        <v>15</v>
      </c>
      <c r="P64">
        <f>IF(O64=" ",0,MAXA(VLOOKUP(O64,O$23:P$49,2),0))</f>
        <v>2143</v>
      </c>
      <c r="Q64" s="43">
        <f>IF(P64=0,0,MAXA(VLOOKUP(P64,P$23:Q$49,2),0))</f>
        <v>31</v>
      </c>
      <c r="R64" s="44" t="s">
        <v>20</v>
      </c>
      <c r="S64">
        <f>IF(R64=" ",0,MAXA(VLOOKUP(R64,R$23:S$49,2),0))</f>
        <v>3124</v>
      </c>
      <c r="T64" s="49">
        <f>IF(S64=0,0,MAXA(VLOOKUP(S64,S$23:T$49,2),0))</f>
        <v>38.000000000000021</v>
      </c>
      <c r="U64" s="36" t="s">
        <v>17</v>
      </c>
      <c r="V64">
        <f>IF(U64=" ",0,MAXA(VLOOKUP(U64,U$23:V$49,2),0))</f>
        <v>2341</v>
      </c>
      <c r="W64" s="40">
        <f>IF(V64=0,0,MAXA(VLOOKUP(V64,V$23:W$49,2),0))</f>
        <v>46.000000000000014</v>
      </c>
      <c r="X64" s="9" t="s">
        <v>9</v>
      </c>
      <c r="Y64">
        <f>IF(X64=" ",0,MAXA(VLOOKUP(X64,X$23:Y$49,2),0))</f>
        <v>1243</v>
      </c>
      <c r="Z64" s="43">
        <f>IF(Y64=0,0,MAXA(VLOOKUP(Y64,Y$23:Z$49,2),0))</f>
        <v>42</v>
      </c>
      <c r="AA64" s="44" t="s">
        <v>9</v>
      </c>
      <c r="AB64">
        <f>IF(AA64=" ",0,MAXA(VLOOKUP(AA64,AA$23:AB$49,2),0))</f>
        <v>1243</v>
      </c>
      <c r="AC64" s="49">
        <f>IF(AB64=0,0,MAXA(VLOOKUP(AB64,AB$23:AC$49,2),0))</f>
        <v>50</v>
      </c>
      <c r="AD64" s="7">
        <v>50</v>
      </c>
      <c r="AE64" s="13">
        <v>38</v>
      </c>
      <c r="AF64" s="13">
        <v>40</v>
      </c>
      <c r="AG64" s="13">
        <v>43</v>
      </c>
      <c r="AH64" s="15">
        <f>SUM(AE64:AG64)</f>
        <v>121</v>
      </c>
      <c r="AI64" s="17">
        <f>SUM(AD64)</f>
        <v>50</v>
      </c>
      <c r="AJ64" s="19">
        <f>SUM(H64,K64,N64,Q64,T64,W64,Z64,AC64)</f>
        <v>349.00000000000006</v>
      </c>
      <c r="AK64" s="4">
        <f>SUM(AH64,AI64,AJ64)</f>
        <v>520</v>
      </c>
      <c r="AM64" s="6"/>
      <c r="AN64" s="6"/>
    </row>
    <row r="65" spans="1:40" x14ac:dyDescent="0.2">
      <c r="B65" s="55"/>
      <c r="C65" s="1"/>
      <c r="D65" s="1"/>
      <c r="E65"/>
      <c r="AM65" s="6"/>
      <c r="AN65" s="6"/>
    </row>
    <row r="66" spans="1:40" x14ac:dyDescent="0.2">
      <c r="A66">
        <v>314</v>
      </c>
      <c r="B66" s="55">
        <v>703</v>
      </c>
      <c r="C66" s="1" t="s">
        <v>71</v>
      </c>
      <c r="D66" s="1" t="s">
        <v>72</v>
      </c>
      <c r="E66" t="s">
        <v>157</v>
      </c>
      <c r="F66" s="23" t="s">
        <v>16</v>
      </c>
      <c r="G66">
        <f>IF(F66=" ",0,MAXA(VLOOKUP(F66,F$23:G$49,2),0))</f>
        <v>2314</v>
      </c>
      <c r="H66" s="26">
        <f>IF(G66=0,0,MAXA(VLOOKUP(G66,G$23:H$49,2),0))</f>
        <v>48</v>
      </c>
      <c r="I66" s="29" t="s">
        <v>16</v>
      </c>
      <c r="J66">
        <f>IF(I66=" ",0,MAXA(VLOOKUP(I66,I$23:J$49,2),0))</f>
        <v>2314</v>
      </c>
      <c r="K66" s="34">
        <f>IF(J66=0,0,MAXA(VLOOKUP(J66,J$23:K$49,2),0))</f>
        <v>48</v>
      </c>
      <c r="L66" s="36" t="s">
        <v>18</v>
      </c>
      <c r="M66">
        <f>IF(L66=" ",0,MAXA(VLOOKUP(L66,L$23:M$49,2),0))</f>
        <v>2413</v>
      </c>
      <c r="N66" s="40">
        <f>IF(M66=0,0,MAXA(VLOOKUP(M66,M$23:N$49,2),0))</f>
        <v>43</v>
      </c>
      <c r="O66" s="9" t="s">
        <v>24</v>
      </c>
      <c r="P66">
        <f>IF(O66=" ",0,MAXA(VLOOKUP(O66,O$23:P$49,2),0))</f>
        <v>3412</v>
      </c>
      <c r="Q66" s="43">
        <f>IF(P66=0,0,MAXA(VLOOKUP(P66,P$23:Q$49,2),0))</f>
        <v>32</v>
      </c>
      <c r="R66" s="44" t="s">
        <v>20</v>
      </c>
      <c r="S66">
        <f>IF(R66=" ",0,MAXA(VLOOKUP(R66,R$23:S$49,2),0))</f>
        <v>3124</v>
      </c>
      <c r="T66" s="49">
        <f>IF(S66=0,0,MAXA(VLOOKUP(S66,S$23:T$49,2),0))</f>
        <v>38.000000000000021</v>
      </c>
      <c r="U66" s="36" t="s">
        <v>17</v>
      </c>
      <c r="V66">
        <f>IF(U66=" ",0,MAXA(VLOOKUP(U66,U$23:V$49,2),0))</f>
        <v>2341</v>
      </c>
      <c r="W66" s="40">
        <f>IF(V66=0,0,MAXA(VLOOKUP(V66,V$23:W$49,2),0))</f>
        <v>46.000000000000014</v>
      </c>
      <c r="X66" s="9" t="s">
        <v>9</v>
      </c>
      <c r="Y66">
        <f>IF(X66=" ",0,MAXA(VLOOKUP(X66,X$23:Y$49,2),0))</f>
        <v>1243</v>
      </c>
      <c r="Z66" s="43">
        <f>IF(Y66=0,0,MAXA(VLOOKUP(Y66,Y$23:Z$49,2),0))</f>
        <v>42</v>
      </c>
      <c r="AA66" s="44" t="s">
        <v>9</v>
      </c>
      <c r="AB66">
        <f>IF(AA66=" ",0,MAXA(VLOOKUP(AA66,AA$23:AB$49,2),0))</f>
        <v>1243</v>
      </c>
      <c r="AC66" s="49">
        <f>IF(AB66=0,0,MAXA(VLOOKUP(AB66,AB$23:AC$49,2),0))</f>
        <v>50</v>
      </c>
      <c r="AD66" s="7">
        <v>40</v>
      </c>
      <c r="AE66" s="13">
        <v>39</v>
      </c>
      <c r="AF66" s="13">
        <v>46</v>
      </c>
      <c r="AG66" s="13">
        <v>42</v>
      </c>
      <c r="AH66" s="15">
        <f>SUM(AE66:AG66)</f>
        <v>127</v>
      </c>
      <c r="AI66" s="17">
        <f>SUM(AD66)</f>
        <v>40</v>
      </c>
      <c r="AJ66" s="19">
        <f>SUM(H66,K66,N66,Q66,T66,W66,Z66,AC66)</f>
        <v>347.00000000000006</v>
      </c>
      <c r="AK66" s="4">
        <f>SUM(AH66,AI66,AJ66)</f>
        <v>514</v>
      </c>
      <c r="AM66" s="6"/>
      <c r="AN66" s="6"/>
    </row>
    <row r="67" spans="1:40" x14ac:dyDescent="0.2">
      <c r="B67" s="55"/>
      <c r="C67" s="1"/>
      <c r="D67" s="1"/>
      <c r="E67"/>
      <c r="AM67" s="6"/>
      <c r="AN67" s="6"/>
    </row>
    <row r="68" spans="1:40" x14ac:dyDescent="0.2">
      <c r="B68" s="55"/>
      <c r="K68" s="26"/>
      <c r="N68" s="26"/>
      <c r="Q68" s="26"/>
      <c r="T68" s="26"/>
      <c r="W68" s="26"/>
      <c r="Z68" s="26"/>
      <c r="AC68" s="26"/>
      <c r="AM68" s="6"/>
      <c r="AN68" s="6"/>
    </row>
    <row r="69" spans="1:40" x14ac:dyDescent="0.2">
      <c r="B69" s="55">
        <v>711</v>
      </c>
      <c r="C69" t="s">
        <v>73</v>
      </c>
      <c r="D69" t="s">
        <v>74</v>
      </c>
      <c r="E69" s="4" t="s">
        <v>75</v>
      </c>
      <c r="F69" s="23" t="s">
        <v>23</v>
      </c>
      <c r="G69">
        <f>IF(F69=" ",0,MAXA(VLOOKUP(F69,F$23:G$49,2),0))</f>
        <v>3241</v>
      </c>
      <c r="H69" s="26">
        <f>IF(G69=0,0,MAXA(VLOOKUP(G69,G$23:H$49,2),0))</f>
        <v>46.000000000000014</v>
      </c>
      <c r="I69" s="29" t="s">
        <v>10</v>
      </c>
      <c r="J69">
        <f>IF(I69=" ",0,MAXA(VLOOKUP(I69,I$23:J$49,2),0))</f>
        <v>1324</v>
      </c>
      <c r="K69" s="34">
        <f>IF(J69=0,0,MAXA(VLOOKUP(J69,J$23:K$49,2),0))</f>
        <v>44</v>
      </c>
      <c r="L69" s="36" t="s">
        <v>4</v>
      </c>
      <c r="M69">
        <f>IF(L69=" ",0,MAXA(VLOOKUP(L69,L$23:M$49,2),0))</f>
        <v>4231</v>
      </c>
      <c r="N69" s="40">
        <f>IF(M69=0,0,MAXA(VLOOKUP(M69,M$23:N$49,2),0))</f>
        <v>41</v>
      </c>
      <c r="O69" s="9" t="s">
        <v>21</v>
      </c>
      <c r="P69">
        <f>IF(O69=" ",0,MAXA(VLOOKUP(O69,O$23:P$49,2),0))</f>
        <v>3142</v>
      </c>
      <c r="Q69" s="43">
        <f>IF(P69=0,0,MAXA(VLOOKUP(P69,P$23:Q$49,2),0))</f>
        <v>43</v>
      </c>
      <c r="R69" s="44" t="s">
        <v>16</v>
      </c>
      <c r="S69">
        <f>IF(R69=" ",0,MAXA(VLOOKUP(R69,R$23:S$49,2),0))</f>
        <v>2314</v>
      </c>
      <c r="T69" s="49">
        <f>IF(S69=0,0,MAXA(VLOOKUP(S69,S$23:T$49,2),0))</f>
        <v>40.000000000000014</v>
      </c>
      <c r="U69" s="36" t="s">
        <v>11</v>
      </c>
      <c r="V69">
        <f>IF(U69=" ",0,MAXA(VLOOKUP(U69,U$23:V$49,2),0))</f>
        <v>1342</v>
      </c>
      <c r="W69" s="40">
        <f>IF(V69=0,0,MAXA(VLOOKUP(V69,V$23:W$49,2),0))</f>
        <v>28.000000000000014</v>
      </c>
      <c r="X69" s="9" t="s">
        <v>26</v>
      </c>
      <c r="Y69">
        <f>IF(X69=" ",0,MAXA(VLOOKUP(X69,X$23:Y$49,2),0))</f>
        <v>4123</v>
      </c>
      <c r="Z69" s="43">
        <f>IF(Y69=0,0,MAXA(VLOOKUP(Y69,Y$23:Z$49,2),0))</f>
        <v>50</v>
      </c>
      <c r="AA69" s="44" t="s">
        <v>9</v>
      </c>
      <c r="AB69">
        <f>IF(AA69=" ",0,MAXA(VLOOKUP(AA69,AA$23:AB$49,2),0))</f>
        <v>1243</v>
      </c>
      <c r="AC69" s="49">
        <f>IF(AB69=0,0,MAXA(VLOOKUP(AB69,AB$23:AC$49,2),0))</f>
        <v>50</v>
      </c>
      <c r="AD69" s="7">
        <v>15</v>
      </c>
      <c r="AE69" s="13">
        <v>25</v>
      </c>
      <c r="AF69" s="13">
        <v>30</v>
      </c>
      <c r="AG69" s="13">
        <v>25</v>
      </c>
      <c r="AH69" s="15">
        <f>SUM(AE69:AG69)</f>
        <v>80</v>
      </c>
      <c r="AI69" s="17">
        <f>SUM(AD69)</f>
        <v>15</v>
      </c>
      <c r="AJ69" s="19">
        <f>SUM(H69,K69,N69,Q69,T69,W69,Z69,AC69)</f>
        <v>342</v>
      </c>
      <c r="AK69" s="4">
        <f>SUM(AH69,AI69,AJ69)</f>
        <v>437</v>
      </c>
      <c r="AM69" s="6"/>
      <c r="AN69" s="6"/>
    </row>
    <row r="70" spans="1:40" x14ac:dyDescent="0.2">
      <c r="B70" s="55">
        <v>712</v>
      </c>
      <c r="C70" t="s">
        <v>76</v>
      </c>
      <c r="D70" t="s">
        <v>77</v>
      </c>
      <c r="E70" s="4" t="s">
        <v>75</v>
      </c>
      <c r="F70" s="23" t="s">
        <v>17</v>
      </c>
      <c r="G70">
        <f>IF(F70=" ",0,MAXA(VLOOKUP(F70,F$23:G$49,2),0))</f>
        <v>2341</v>
      </c>
      <c r="H70" s="26">
        <f>IF(G70=0,0,MAXA(VLOOKUP(G70,G$23:H$49,2),0))</f>
        <v>44.000000000000014</v>
      </c>
      <c r="I70" s="29" t="s">
        <v>12</v>
      </c>
      <c r="J70">
        <f>IF(I70=" ",0,MAXA(VLOOKUP(I70,I$23:J$49,2),0))</f>
        <v>1423</v>
      </c>
      <c r="K70" s="34">
        <f>IF(J70=0,0,MAXA(VLOOKUP(J70,J$23:K$49,2),0))</f>
        <v>26</v>
      </c>
      <c r="L70" s="36" t="s">
        <v>26</v>
      </c>
      <c r="M70">
        <f>IF(L70=" ",0,MAXA(VLOOKUP(L70,L$23:M$49,2),0))</f>
        <v>4123</v>
      </c>
      <c r="N70" s="40">
        <f>IF(M70=0,0,MAXA(VLOOKUP(M70,M$23:N$49,2),0))</f>
        <v>50</v>
      </c>
      <c r="O70" s="9" t="s">
        <v>17</v>
      </c>
      <c r="P70">
        <f>IF(O70=" ",0,MAXA(VLOOKUP(O70,O$23:P$49,2),0))</f>
        <v>2341</v>
      </c>
      <c r="Q70" s="43">
        <f>IF(P70=0,0,MAXA(VLOOKUP(P70,P$23:Q$49,2),0))</f>
        <v>27</v>
      </c>
      <c r="R70" s="44" t="s">
        <v>11</v>
      </c>
      <c r="S70">
        <f>IF(R70=" ",0,MAXA(VLOOKUP(R70,R$23:S$49,2),0))</f>
        <v>1342</v>
      </c>
      <c r="T70" s="49">
        <f>IF(S70=0,0,MAXA(VLOOKUP(S70,S$23:T$49,2),0))</f>
        <v>42.000000000000014</v>
      </c>
      <c r="U70" s="36" t="s">
        <v>11</v>
      </c>
      <c r="V70">
        <f>IF(U70=" ",0,MAXA(VLOOKUP(U70,U$23:V$49,2),0))</f>
        <v>1342</v>
      </c>
      <c r="W70" s="40">
        <f>IF(V70=0,0,MAXA(VLOOKUP(V70,V$23:W$49,2),0))</f>
        <v>28.000000000000014</v>
      </c>
      <c r="X70" s="9" t="s">
        <v>8</v>
      </c>
      <c r="Y70">
        <f>IF(X70=" ",0,MAXA(VLOOKUP(X70,X$23:Y$49,2),0))</f>
        <v>1234</v>
      </c>
      <c r="Z70" s="43">
        <f>IF(Y70=0,0,MAXA(VLOOKUP(Y70,Y$23:Z$49,2),0))</f>
        <v>32.999999999999993</v>
      </c>
      <c r="AA70" s="44" t="s">
        <v>26</v>
      </c>
      <c r="AB70">
        <f>IF(AA70=" ",0,MAXA(VLOOKUP(AA70,AA$23:AB$49,2),0))</f>
        <v>4123</v>
      </c>
      <c r="AC70" s="49">
        <f>IF(AB70=0,0,MAXA(VLOOKUP(AB70,AB$23:AC$49,2),0))</f>
        <v>35</v>
      </c>
      <c r="AD70" s="7">
        <v>10</v>
      </c>
      <c r="AE70" s="13">
        <v>26</v>
      </c>
      <c r="AF70" s="13">
        <v>31</v>
      </c>
      <c r="AG70" s="13">
        <v>35</v>
      </c>
      <c r="AH70" s="15">
        <f>SUM(AE70:AG70)</f>
        <v>92</v>
      </c>
      <c r="AI70" s="17">
        <f>SUM(AD70)</f>
        <v>10</v>
      </c>
      <c r="AJ70" s="19">
        <f>SUM(H70,K70,N70,Q70,T70,W70,Z70,AC70)</f>
        <v>285</v>
      </c>
      <c r="AK70" s="4">
        <f>SUM(AH70,AI70,AJ70)</f>
        <v>387</v>
      </c>
      <c r="AM70" s="6"/>
      <c r="AN70" s="6"/>
    </row>
    <row r="71" spans="1:40" x14ac:dyDescent="0.2">
      <c r="B71" s="55">
        <v>713</v>
      </c>
      <c r="C71" t="s">
        <v>78</v>
      </c>
      <c r="D71" t="s">
        <v>79</v>
      </c>
      <c r="E71" s="4" t="s">
        <v>75</v>
      </c>
      <c r="F71" s="23" t="s">
        <v>21</v>
      </c>
      <c r="G71">
        <f>IF(F71=" ",0,MAXA(VLOOKUP(F71,F$23:G$49,2),0))</f>
        <v>3142</v>
      </c>
      <c r="H71" s="26">
        <f>IF(G71=0,0,MAXA(VLOOKUP(G71,G$23:H$49,2),0))</f>
        <v>38.000000000000014</v>
      </c>
      <c r="I71" s="29" t="s">
        <v>22</v>
      </c>
      <c r="J71">
        <f>IF(I71=" ",0,MAXA(VLOOKUP(I71,I$23:J$49,2),0))</f>
        <v>3214</v>
      </c>
      <c r="K71" s="34">
        <f>IF(J71=0,0,MAXA(VLOOKUP(J71,J$23:K$49,2),0))</f>
        <v>50</v>
      </c>
      <c r="L71" s="36" t="s">
        <v>26</v>
      </c>
      <c r="M71">
        <f>IF(L71=" ",0,MAXA(VLOOKUP(L71,L$23:M$49,2),0))</f>
        <v>4123</v>
      </c>
      <c r="N71" s="40">
        <f>IF(M71=0,0,MAXA(VLOOKUP(M71,M$23:N$49,2),0))</f>
        <v>50</v>
      </c>
      <c r="O71" s="9" t="s">
        <v>10</v>
      </c>
      <c r="P71">
        <f>IF(O71=" ",0,MAXA(VLOOKUP(O71,O$23:P$49,2),0))</f>
        <v>1324</v>
      </c>
      <c r="Q71" s="43">
        <f>IF(P71=0,0,MAXA(VLOOKUP(P71,P$23:Q$49,2),0))</f>
        <v>50</v>
      </c>
      <c r="R71" s="44" t="s">
        <v>24</v>
      </c>
      <c r="S71">
        <f>IF(R71=" ",0,MAXA(VLOOKUP(R71,R$23:S$49,2),0))</f>
        <v>3412</v>
      </c>
      <c r="T71" s="49">
        <f>IF(S71=0,0,MAXA(VLOOKUP(S71,S$23:T$49,2),0))</f>
        <v>32.000000000000021</v>
      </c>
      <c r="U71" s="36" t="s">
        <v>15</v>
      </c>
      <c r="V71">
        <f>IF(U71=" ",0,MAXA(VLOOKUP(U71,U$23:V$49,2),0))</f>
        <v>2143</v>
      </c>
      <c r="W71" s="40">
        <f>IF(V71=0,0,MAXA(VLOOKUP(V71,V$23:W$49,2),0))</f>
        <v>42.000000000000014</v>
      </c>
      <c r="X71" s="9" t="s">
        <v>21</v>
      </c>
      <c r="Y71">
        <f>IF(X71=" ",0,MAXA(VLOOKUP(X71,X$23:Y$49,2),0))</f>
        <v>3142</v>
      </c>
      <c r="Z71" s="43">
        <f>IF(Y71=0,0,MAXA(VLOOKUP(Y71,Y$23:Z$49,2),0))</f>
        <v>28.999999999999979</v>
      </c>
      <c r="AA71" s="44" t="s">
        <v>9</v>
      </c>
      <c r="AB71">
        <f>IF(AA71=" ",0,MAXA(VLOOKUP(AA71,AA$23:AB$49,2),0))</f>
        <v>1243</v>
      </c>
      <c r="AC71" s="49">
        <f>IF(AB71=0,0,MAXA(VLOOKUP(AB71,AB$23:AC$49,2),0))</f>
        <v>50</v>
      </c>
      <c r="AD71" s="7">
        <v>25</v>
      </c>
      <c r="AE71" s="13">
        <v>25</v>
      </c>
      <c r="AF71" s="13">
        <v>32</v>
      </c>
      <c r="AG71" s="13">
        <v>35</v>
      </c>
      <c r="AH71" s="15">
        <f>SUM(AE71:AG71)</f>
        <v>92</v>
      </c>
      <c r="AI71" s="17">
        <f>SUM(AD71)</f>
        <v>25</v>
      </c>
      <c r="AJ71" s="19">
        <f>SUM(H71,K71,N71,Q71,T71,W71,Z71,AC71)</f>
        <v>341.00000000000006</v>
      </c>
      <c r="AK71" s="4">
        <f>SUM(AH71,AI71,AJ71)</f>
        <v>458.00000000000006</v>
      </c>
      <c r="AM71" s="6"/>
      <c r="AN71" s="6"/>
    </row>
    <row r="72" spans="1:40" x14ac:dyDescent="0.2">
      <c r="B72" s="55">
        <v>714</v>
      </c>
      <c r="C72" t="s">
        <v>80</v>
      </c>
      <c r="D72" t="s">
        <v>81</v>
      </c>
      <c r="E72" s="4" t="s">
        <v>75</v>
      </c>
      <c r="F72" s="23" t="s">
        <v>30</v>
      </c>
      <c r="G72">
        <f>IF(F72=" ",0,MAXA(VLOOKUP(F72,F$23:G$49,2),0))</f>
        <v>4321</v>
      </c>
      <c r="H72" s="26">
        <f>IF(G72=0,0,MAXA(VLOOKUP(G72,G$23:H$49,2),0))</f>
        <v>28.000000000000043</v>
      </c>
      <c r="I72" s="29" t="s">
        <v>30</v>
      </c>
      <c r="J72">
        <f>IF(I72=" ",0,MAXA(VLOOKUP(I72,I$23:J$49,2),0))</f>
        <v>4321</v>
      </c>
      <c r="K72" s="34">
        <f>IF(J72=0,0,MAXA(VLOOKUP(J72,J$23:K$49,2),0))</f>
        <v>29</v>
      </c>
      <c r="L72" s="36" t="s">
        <v>28</v>
      </c>
      <c r="M72">
        <f>IF(L72=" ",0,MAXA(VLOOKUP(L72,L$23:M$49,2),0))</f>
        <v>4213</v>
      </c>
      <c r="N72" s="40">
        <f>IF(M72=0,0,MAXA(VLOOKUP(M72,M$23:N$49,2),0))</f>
        <v>48</v>
      </c>
      <c r="O72" s="9" t="s">
        <v>24</v>
      </c>
      <c r="P72">
        <f>IF(O72=" ",0,MAXA(VLOOKUP(O72,O$23:P$49,2),0))</f>
        <v>3412</v>
      </c>
      <c r="Q72" s="43">
        <f>IF(P72=0,0,MAXA(VLOOKUP(P72,P$23:Q$49,2),0))</f>
        <v>32</v>
      </c>
      <c r="R72" s="44" t="s">
        <v>11</v>
      </c>
      <c r="S72">
        <f>IF(R72=" ",0,MAXA(VLOOKUP(R72,R$23:S$49,2),0))</f>
        <v>1342</v>
      </c>
      <c r="T72" s="49">
        <f>IF(S72=0,0,MAXA(VLOOKUP(S72,S$23:T$49,2),0))</f>
        <v>42.000000000000014</v>
      </c>
      <c r="U72" s="36" t="s">
        <v>15</v>
      </c>
      <c r="V72">
        <f>IF(U72=" ",0,MAXA(VLOOKUP(U72,U$23:V$49,2),0))</f>
        <v>2143</v>
      </c>
      <c r="W72" s="40">
        <f>IF(V72=0,0,MAXA(VLOOKUP(V72,V$23:W$49,2),0))</f>
        <v>42.000000000000014</v>
      </c>
      <c r="X72" s="9" t="s">
        <v>26</v>
      </c>
      <c r="Y72">
        <f>IF(X72=" ",0,MAXA(VLOOKUP(X72,X$23:Y$49,2),0))</f>
        <v>4123</v>
      </c>
      <c r="Z72" s="43">
        <f>IF(Y72=0,0,MAXA(VLOOKUP(Y72,Y$23:Z$49,2),0))</f>
        <v>50</v>
      </c>
      <c r="AA72" s="44" t="s">
        <v>8</v>
      </c>
      <c r="AB72">
        <f>IF(AA72=" ",0,MAXA(VLOOKUP(AA72,AA$23:AB$49,2),0))</f>
        <v>1234</v>
      </c>
      <c r="AC72" s="49">
        <f>IF(AB72=0,0,MAXA(VLOOKUP(AB72,AB$23:AC$49,2),0))</f>
        <v>47.999999999999972</v>
      </c>
      <c r="AD72" s="7">
        <v>15</v>
      </c>
      <c r="AE72" s="13">
        <v>25</v>
      </c>
      <c r="AF72" s="13">
        <v>30</v>
      </c>
      <c r="AG72" s="13">
        <v>32</v>
      </c>
      <c r="AH72" s="15">
        <f>SUM(AE72:AG72)</f>
        <v>87</v>
      </c>
      <c r="AI72" s="17">
        <f>SUM(AD72)</f>
        <v>15</v>
      </c>
      <c r="AJ72" s="19">
        <f>SUM(H72,K72,N72,Q72,T72,W72,Z72,AC72)</f>
        <v>319</v>
      </c>
      <c r="AK72" s="4">
        <f>SUM(AH72,AI72,AJ72)</f>
        <v>421</v>
      </c>
      <c r="AM72" s="6"/>
      <c r="AN72" s="6"/>
    </row>
    <row r="73" spans="1:40" x14ac:dyDescent="0.2">
      <c r="B73" s="55"/>
      <c r="K73" s="26"/>
      <c r="N73" s="26"/>
      <c r="Q73" s="26"/>
      <c r="T73" s="26"/>
      <c r="W73" s="26"/>
      <c r="Z73" s="26"/>
      <c r="AC73" s="26"/>
      <c r="AM73" s="6"/>
      <c r="AN73" s="6"/>
    </row>
    <row r="74" spans="1:40" x14ac:dyDescent="0.2">
      <c r="B74" s="55"/>
    </row>
    <row r="75" spans="1:40" x14ac:dyDescent="0.2">
      <c r="B75" s="55">
        <v>721</v>
      </c>
      <c r="C75" t="s">
        <v>51</v>
      </c>
      <c r="D75" t="s">
        <v>82</v>
      </c>
      <c r="E75" s="4" t="s">
        <v>83</v>
      </c>
      <c r="F75" s="23" t="s">
        <v>22</v>
      </c>
      <c r="G75">
        <f>IF(F75=" ",0,MAXA(VLOOKUP(F75,F$23:G$49,2),0))</f>
        <v>3214</v>
      </c>
      <c r="H75" s="26">
        <f>IF(G75=0,0,MAXA(VLOOKUP(G75,G$23:H$49,2),0))</f>
        <v>50</v>
      </c>
      <c r="I75" s="29" t="s">
        <v>8</v>
      </c>
      <c r="J75">
        <f>IF(I75=" ",0,MAXA(VLOOKUP(I75,I$23:J$49,2),0))</f>
        <v>1234</v>
      </c>
      <c r="K75" s="34">
        <f>IF(J75=0,0,MAXA(VLOOKUP(J75,J$23:K$49,2),0))</f>
        <v>42</v>
      </c>
      <c r="L75" s="36" t="s">
        <v>28</v>
      </c>
      <c r="M75">
        <f>IF(L75=" ",0,MAXA(VLOOKUP(L75,L$23:M$49,2),0))</f>
        <v>4213</v>
      </c>
      <c r="N75" s="40">
        <f>IF(M75=0,0,MAXA(VLOOKUP(M75,M$23:N$49,2),0))</f>
        <v>48</v>
      </c>
      <c r="O75" s="9" t="s">
        <v>17</v>
      </c>
      <c r="P75">
        <f>IF(O75=" ",0,MAXA(VLOOKUP(O75,O$23:P$49,2),0))</f>
        <v>2341</v>
      </c>
      <c r="Q75" s="43">
        <f>IF(P75=0,0,MAXA(VLOOKUP(P75,P$23:Q$49,2),0))</f>
        <v>27</v>
      </c>
      <c r="R75" s="44" t="s">
        <v>10</v>
      </c>
      <c r="S75">
        <f>IF(R75=" ",0,MAXA(VLOOKUP(R75,R$23:S$49,2),0))</f>
        <v>1324</v>
      </c>
      <c r="T75" s="49">
        <f>IF(S75=0,0,MAXA(VLOOKUP(S75,S$23:T$49,2),0))</f>
        <v>44.000000000000014</v>
      </c>
      <c r="U75" s="36" t="s">
        <v>19</v>
      </c>
      <c r="V75">
        <f>IF(U75=" ",0,MAXA(VLOOKUP(U75,U$23:V$49,2),0))</f>
        <v>2431</v>
      </c>
      <c r="W75" s="40">
        <f>IF(V75=0,0,MAXA(VLOOKUP(V75,V$23:W$49,2),0))</f>
        <v>40.000000000000028</v>
      </c>
      <c r="X75" s="9" t="s">
        <v>15</v>
      </c>
      <c r="Y75">
        <f>IF(X75=" ",0,MAXA(VLOOKUP(X75,X$23:Y$49,2),0))</f>
        <v>2143</v>
      </c>
      <c r="Z75" s="43">
        <f>IF(Y75=0,0,MAXA(VLOOKUP(Y75,Y$23:Z$49,2),0))</f>
        <v>38</v>
      </c>
      <c r="AA75" s="44" t="s">
        <v>8</v>
      </c>
      <c r="AB75">
        <f>IF(AA75=" ",0,MAXA(VLOOKUP(AA75,AA$23:AB$49,2),0))</f>
        <v>1234</v>
      </c>
      <c r="AC75" s="49">
        <f>IF(AB75=0,0,MAXA(VLOOKUP(AB75,AB$23:AC$49,2),0))</f>
        <v>47.999999999999972</v>
      </c>
      <c r="AD75" s="7">
        <v>25</v>
      </c>
      <c r="AE75" s="13">
        <v>34</v>
      </c>
      <c r="AF75" s="13">
        <v>40</v>
      </c>
      <c r="AG75" s="13">
        <v>44</v>
      </c>
      <c r="AH75" s="15">
        <f>SUM(AE75:AG75)</f>
        <v>118</v>
      </c>
      <c r="AI75" s="17">
        <f>SUM(AD75)</f>
        <v>25</v>
      </c>
      <c r="AJ75" s="19">
        <f>SUM(H75,K75,N75,Q75,T75,W75,Z75,AC75)</f>
        <v>337</v>
      </c>
      <c r="AK75" s="4">
        <f>SUM(AH75,AI75,AJ75)</f>
        <v>480</v>
      </c>
      <c r="AM75" s="6"/>
      <c r="AN75" s="6"/>
    </row>
    <row r="76" spans="1:40" x14ac:dyDescent="0.2">
      <c r="B76" s="55">
        <v>722</v>
      </c>
      <c r="C76" t="s">
        <v>84</v>
      </c>
      <c r="D76" t="s">
        <v>85</v>
      </c>
      <c r="E76" s="4" t="s">
        <v>83</v>
      </c>
      <c r="F76" s="23" t="s">
        <v>18</v>
      </c>
      <c r="G76">
        <f>IF(F76=" ",0,MAXA(VLOOKUP(F76,F$23:G$49,2),0))</f>
        <v>2413</v>
      </c>
      <c r="H76" s="26">
        <f>IF(G76=0,0,MAXA(VLOOKUP(G76,G$23:H$49,2),0))</f>
        <v>28.000000000000028</v>
      </c>
      <c r="I76" s="29" t="s">
        <v>14</v>
      </c>
      <c r="J76">
        <f>IF(I76=" ",0,MAXA(VLOOKUP(I76,I$23:J$49,2),0))</f>
        <v>2134</v>
      </c>
      <c r="K76" s="34">
        <f>IF(J76=0,0,MAXA(VLOOKUP(J76,J$23:K$49,2),0))</f>
        <v>44</v>
      </c>
      <c r="L76" s="36" t="s">
        <v>14</v>
      </c>
      <c r="M76">
        <f>IF(L76=" ",0,MAXA(VLOOKUP(L76,L$23:M$49,2),0))</f>
        <v>2134</v>
      </c>
      <c r="N76" s="40">
        <f>IF(M76=0,0,MAXA(VLOOKUP(M76,M$23:N$49,2),0))</f>
        <v>30</v>
      </c>
      <c r="O76" s="9" t="s">
        <v>8</v>
      </c>
      <c r="P76">
        <f>IF(O76=" ",0,MAXA(VLOOKUP(O76,O$23:P$49,2),0))</f>
        <v>1234</v>
      </c>
      <c r="Q76" s="43">
        <f>IF(P76=0,0,MAXA(VLOOKUP(P76,P$23:Q$49,2),0))</f>
        <v>46</v>
      </c>
      <c r="R76" s="44" t="s">
        <v>30</v>
      </c>
      <c r="S76">
        <f>IF(R76=" ",0,MAXA(VLOOKUP(R76,R$23:S$49,2),0))</f>
        <v>4321</v>
      </c>
      <c r="T76" s="49">
        <f>IF(S76=0,0,MAXA(VLOOKUP(S76,S$23:T$49,2),0))</f>
        <v>32.000000000000014</v>
      </c>
      <c r="U76" s="36" t="s">
        <v>19</v>
      </c>
      <c r="V76">
        <f>IF(U76=" ",0,MAXA(VLOOKUP(U76,U$23:V$49,2),0))</f>
        <v>2431</v>
      </c>
      <c r="W76" s="40">
        <f>IF(V76=0,0,MAXA(VLOOKUP(V76,V$23:W$49,2),0))</f>
        <v>40.000000000000028</v>
      </c>
      <c r="X76" s="9" t="s">
        <v>11</v>
      </c>
      <c r="Y76">
        <f>IF(X76=" ",0,MAXA(VLOOKUP(X76,X$23:Y$49,2),0))</f>
        <v>1342</v>
      </c>
      <c r="Z76" s="43">
        <f>IF(Y76=0,0,MAXA(VLOOKUP(Y76,Y$23:Z$49,2),0))</f>
        <v>35.999999999999986</v>
      </c>
      <c r="AA76" s="44" t="s">
        <v>9</v>
      </c>
      <c r="AB76">
        <f>IF(AA76=" ",0,MAXA(VLOOKUP(AA76,AA$23:AB$49,2),0))</f>
        <v>1243</v>
      </c>
      <c r="AC76" s="49">
        <f>IF(AB76=0,0,MAXA(VLOOKUP(AB76,AB$23:AC$49,2),0))</f>
        <v>50</v>
      </c>
      <c r="AD76" s="7">
        <v>30</v>
      </c>
      <c r="AE76" s="13">
        <v>36</v>
      </c>
      <c r="AF76" s="13">
        <v>30</v>
      </c>
      <c r="AG76" s="13">
        <v>38</v>
      </c>
      <c r="AH76" s="15">
        <f>SUM(AE76:AG76)</f>
        <v>104</v>
      </c>
      <c r="AI76" s="17">
        <f>SUM(AD76)</f>
        <v>30</v>
      </c>
      <c r="AJ76" s="19">
        <f>SUM(H76,K76,N76,Q76,T76,W76,Z76,AC76)</f>
        <v>306.00000000000006</v>
      </c>
      <c r="AK76" s="4">
        <f>SUM(AH76,AI76,AJ76)</f>
        <v>440.00000000000006</v>
      </c>
      <c r="AM76" s="6"/>
      <c r="AN76" s="6"/>
    </row>
    <row r="77" spans="1:40" x14ac:dyDescent="0.2">
      <c r="B77" s="55">
        <v>723</v>
      </c>
      <c r="C77" t="s">
        <v>54</v>
      </c>
      <c r="D77" t="s">
        <v>86</v>
      </c>
      <c r="E77" s="4" t="s">
        <v>83</v>
      </c>
      <c r="F77" s="23" t="s">
        <v>23</v>
      </c>
      <c r="G77">
        <f>IF(F77=" ",0,MAXA(VLOOKUP(F77,F$23:G$49,2),0))</f>
        <v>3241</v>
      </c>
      <c r="H77" s="26">
        <f>IF(G77=0,0,MAXA(VLOOKUP(G77,G$23:H$49,2),0))</f>
        <v>46.000000000000014</v>
      </c>
      <c r="I77" s="29" t="s">
        <v>10</v>
      </c>
      <c r="J77">
        <f>IF(I77=" ",0,MAXA(VLOOKUP(I77,I$23:J$49,2),0))</f>
        <v>1324</v>
      </c>
      <c r="K77" s="34">
        <f>IF(J77=0,0,MAXA(VLOOKUP(J77,J$23:K$49,2),0))</f>
        <v>44</v>
      </c>
      <c r="L77" s="36" t="s">
        <v>28</v>
      </c>
      <c r="M77">
        <f>IF(L77=" ",0,MAXA(VLOOKUP(L77,L$23:M$49,2),0))</f>
        <v>4213</v>
      </c>
      <c r="N77" s="40">
        <f>IF(M77=0,0,MAXA(VLOOKUP(M77,M$23:N$49,2),0))</f>
        <v>48</v>
      </c>
      <c r="O77" s="9" t="s">
        <v>12</v>
      </c>
      <c r="P77">
        <f>IF(O77=" ",0,MAXA(VLOOKUP(O77,O$23:P$49,2),0))</f>
        <v>1423</v>
      </c>
      <c r="Q77" s="43">
        <f>IF(P77=0,0,MAXA(VLOOKUP(P77,P$23:Q$49,2),0))</f>
        <v>32</v>
      </c>
      <c r="R77" s="44" t="s">
        <v>12</v>
      </c>
      <c r="S77">
        <f>IF(R77=" ",0,MAXA(VLOOKUP(R77,R$23:S$49,2),0))</f>
        <v>1423</v>
      </c>
      <c r="T77" s="49">
        <f>IF(S77=0,0,MAXA(VLOOKUP(S77,S$23:T$49,2),0))</f>
        <v>48</v>
      </c>
      <c r="U77" s="36" t="s">
        <v>16</v>
      </c>
      <c r="V77">
        <f>IF(U77=" ",0,MAXA(VLOOKUP(U77,U$23:V$49,2),0))</f>
        <v>2314</v>
      </c>
      <c r="W77" s="40">
        <f>IF(V77=0,0,MAXA(VLOOKUP(V77,V$23:W$49,2),0))</f>
        <v>50</v>
      </c>
      <c r="X77" s="9" t="s">
        <v>9</v>
      </c>
      <c r="Y77">
        <f>IF(X77=" ",0,MAXA(VLOOKUP(X77,X$23:Y$49,2),0))</f>
        <v>1243</v>
      </c>
      <c r="Z77" s="43">
        <f>IF(Y77=0,0,MAXA(VLOOKUP(Y77,Y$23:Z$49,2),0))</f>
        <v>42</v>
      </c>
      <c r="AA77" s="44" t="s">
        <v>8</v>
      </c>
      <c r="AB77">
        <f>IF(AA77=" ",0,MAXA(VLOOKUP(AA77,AA$23:AB$49,2),0))</f>
        <v>1234</v>
      </c>
      <c r="AC77" s="49">
        <f>IF(AB77=0,0,MAXA(VLOOKUP(AB77,AB$23:AC$49,2),0))</f>
        <v>47.999999999999972</v>
      </c>
      <c r="AD77" s="7">
        <v>30</v>
      </c>
      <c r="AE77" s="13">
        <v>32</v>
      </c>
      <c r="AF77" s="13">
        <v>32</v>
      </c>
      <c r="AG77" s="13">
        <v>38</v>
      </c>
      <c r="AH77" s="15">
        <f>SUM(AE77:AG77)</f>
        <v>102</v>
      </c>
      <c r="AI77" s="17">
        <f>SUM(AD77)</f>
        <v>30</v>
      </c>
      <c r="AJ77" s="19">
        <f>SUM(H77,K77,N77,Q77,T77,W77,Z77,AC77)</f>
        <v>358</v>
      </c>
      <c r="AK77" s="4">
        <f>SUM(AH77,AI77,AJ77)</f>
        <v>490</v>
      </c>
      <c r="AM77" s="6"/>
      <c r="AN77" s="6"/>
    </row>
    <row r="78" spans="1:40" x14ac:dyDescent="0.2">
      <c r="B78" s="55"/>
      <c r="K78" s="26"/>
      <c r="N78" s="26"/>
      <c r="Q78" s="26"/>
      <c r="T78" s="26"/>
      <c r="W78" s="26"/>
      <c r="Z78" s="26"/>
      <c r="AC78" s="26"/>
      <c r="AM78" s="6"/>
      <c r="AN78" s="6"/>
    </row>
    <row r="79" spans="1:40" x14ac:dyDescent="0.2">
      <c r="B79" s="55"/>
      <c r="K79" s="26"/>
      <c r="N79" s="26"/>
      <c r="Q79" s="26"/>
      <c r="T79" s="26"/>
      <c r="W79" s="26"/>
      <c r="Z79" s="26"/>
      <c r="AC79" s="26"/>
      <c r="AM79" s="6"/>
      <c r="AN79" s="6"/>
    </row>
    <row r="80" spans="1:40" x14ac:dyDescent="0.2">
      <c r="B80" s="55">
        <v>731</v>
      </c>
      <c r="C80" t="s">
        <v>87</v>
      </c>
      <c r="D80" t="s">
        <v>88</v>
      </c>
      <c r="E80" s="4" t="s">
        <v>89</v>
      </c>
      <c r="F80" s="23" t="s">
        <v>12</v>
      </c>
      <c r="G80">
        <f>IF(F80=" ",0,MAXA(VLOOKUP(F80,F$23:G$49,2),0))</f>
        <v>1423</v>
      </c>
      <c r="H80" s="26">
        <f>IF(G80=0,0,MAXA(VLOOKUP(G80,G$23:H$49,2),0))</f>
        <v>20.000000000000028</v>
      </c>
      <c r="I80" s="29" t="s">
        <v>9</v>
      </c>
      <c r="J80">
        <f>IF(I80=" ",0,MAXA(VLOOKUP(I80,I$23:J$49,2),0))</f>
        <v>1243</v>
      </c>
      <c r="K80" s="34">
        <f>IF(J80=0,0,MAXA(VLOOKUP(J80,J$23:K$49,2),0))</f>
        <v>33</v>
      </c>
      <c r="L80" s="36" t="s">
        <v>26</v>
      </c>
      <c r="M80">
        <f>IF(L80=" ",0,MAXA(VLOOKUP(L80,L$23:M$49,2),0))</f>
        <v>4123</v>
      </c>
      <c r="N80" s="40">
        <f>IF(M80=0,0,MAXA(VLOOKUP(M80,M$23:N$49,2),0))</f>
        <v>50</v>
      </c>
      <c r="O80" s="9" t="s">
        <v>24</v>
      </c>
      <c r="P80">
        <f>IF(O80=" ",0,MAXA(VLOOKUP(O80,O$23:P$49,2),0))</f>
        <v>3412</v>
      </c>
      <c r="Q80" s="43">
        <f>IF(P80=0,0,MAXA(VLOOKUP(P80,P$23:Q$49,2),0))</f>
        <v>32</v>
      </c>
      <c r="R80" s="44" t="s">
        <v>12</v>
      </c>
      <c r="S80">
        <f>IF(R80=" ",0,MAXA(VLOOKUP(R80,R$23:S$49,2),0))</f>
        <v>1423</v>
      </c>
      <c r="T80" s="49">
        <f>IF(S80=0,0,MAXA(VLOOKUP(S80,S$23:T$49,2),0))</f>
        <v>48</v>
      </c>
      <c r="U80" s="36" t="s">
        <v>4</v>
      </c>
      <c r="V80">
        <f>IF(U80=" ",0,MAXA(VLOOKUP(U80,U$23:V$49,2),0))</f>
        <v>4231</v>
      </c>
      <c r="W80" s="40">
        <f>IF(V80=0,0,MAXA(VLOOKUP(V80,V$23:W$49,2),0))</f>
        <v>30.000000000000043</v>
      </c>
      <c r="X80" s="9" t="s">
        <v>14</v>
      </c>
      <c r="Y80">
        <f>IF(X80=" ",0,MAXA(VLOOKUP(X80,X$23:Y$49,2),0))</f>
        <v>2134</v>
      </c>
      <c r="Z80" s="43">
        <f>IF(Y80=0,0,MAXA(VLOOKUP(Y80,Y$23:Z$49,2),0))</f>
        <v>28.999999999999993</v>
      </c>
      <c r="AA80" s="44" t="s">
        <v>9</v>
      </c>
      <c r="AB80">
        <f>IF(AA80=" ",0,MAXA(VLOOKUP(AA80,AA$23:AB$49,2),0))</f>
        <v>1243</v>
      </c>
      <c r="AC80" s="49">
        <f>IF(AB80=0,0,MAXA(VLOOKUP(AB80,AB$23:AC$49,2),0))</f>
        <v>50</v>
      </c>
      <c r="AD80" s="7">
        <v>15</v>
      </c>
      <c r="AE80" s="13">
        <v>34</v>
      </c>
      <c r="AF80" s="13">
        <v>30</v>
      </c>
      <c r="AG80" s="13">
        <v>35</v>
      </c>
      <c r="AH80" s="15">
        <f>SUM(AE80:AG80)</f>
        <v>99</v>
      </c>
      <c r="AI80" s="17">
        <f>SUM(AD80)</f>
        <v>15</v>
      </c>
      <c r="AJ80" s="19">
        <f>SUM(H80,K80,N80,Q80,T80,W80,Z80,AC80)</f>
        <v>292.00000000000006</v>
      </c>
      <c r="AK80" s="4">
        <f>SUM(AH80,AI80,AJ80)</f>
        <v>406.00000000000006</v>
      </c>
      <c r="AM80" s="6"/>
      <c r="AN80" s="6"/>
    </row>
    <row r="81" spans="1:40" x14ac:dyDescent="0.2">
      <c r="B81" s="55">
        <v>732</v>
      </c>
      <c r="C81" t="s">
        <v>90</v>
      </c>
      <c r="D81" t="s">
        <v>91</v>
      </c>
      <c r="E81" s="4" t="s">
        <v>89</v>
      </c>
      <c r="F81" s="23" t="s">
        <v>20</v>
      </c>
      <c r="G81">
        <f>IF(F81=" ",0,MAXA(VLOOKUP(F81,F$23:G$49,2),0))</f>
        <v>3124</v>
      </c>
      <c r="H81" s="26">
        <f>IF(G81=0,0,MAXA(VLOOKUP(G81,G$23:H$49,2),0))</f>
        <v>46</v>
      </c>
      <c r="I81" s="29" t="s">
        <v>16</v>
      </c>
      <c r="J81">
        <f>IF(I81=" ",0,MAXA(VLOOKUP(I81,I$23:J$49,2),0))</f>
        <v>2314</v>
      </c>
      <c r="K81" s="34">
        <f>IF(J81=0,0,MAXA(VLOOKUP(J81,J$23:K$49,2),0))</f>
        <v>48</v>
      </c>
      <c r="L81" s="36" t="s">
        <v>22</v>
      </c>
      <c r="M81">
        <f>IF(L81=" ",0,MAXA(VLOOKUP(L81,L$23:M$49,2),0))</f>
        <v>3214</v>
      </c>
      <c r="N81" s="40">
        <f>IF(M81=0,0,MAXA(VLOOKUP(M81,M$23:N$49,2),0))</f>
        <v>18</v>
      </c>
      <c r="O81" s="9" t="s">
        <v>8</v>
      </c>
      <c r="P81">
        <f>IF(O81=" ",0,MAXA(VLOOKUP(O81,O$23:P$49,2),0))</f>
        <v>1234</v>
      </c>
      <c r="Q81" s="43">
        <f>IF(P81=0,0,MAXA(VLOOKUP(P81,P$23:Q$49,2),0))</f>
        <v>46</v>
      </c>
      <c r="R81" s="44" t="s">
        <v>8</v>
      </c>
      <c r="S81">
        <f>IF(R81=" ",0,MAXA(VLOOKUP(R81,R$23:S$49,2),0))</f>
        <v>1234</v>
      </c>
      <c r="T81" s="49">
        <f>IF(S81=0,0,MAXA(VLOOKUP(S81,S$23:T$49,2),0))</f>
        <v>48.000000000000007</v>
      </c>
      <c r="U81" s="36" t="s">
        <v>17</v>
      </c>
      <c r="V81">
        <f>IF(U81=" ",0,MAXA(VLOOKUP(U81,U$23:V$49,2),0))</f>
        <v>2341</v>
      </c>
      <c r="W81" s="40">
        <f>IF(V81=0,0,MAXA(VLOOKUP(V81,V$23:W$49,2),0))</f>
        <v>46.000000000000014</v>
      </c>
      <c r="X81" s="9" t="s">
        <v>10</v>
      </c>
      <c r="Y81">
        <f>IF(X81=" ",0,MAXA(VLOOKUP(X81,X$23:Y$49,2),0))</f>
        <v>1324</v>
      </c>
      <c r="Z81" s="43">
        <f>IF(Y81=0,0,MAXA(VLOOKUP(Y81,Y$23:Z$49,2),0))</f>
        <v>29.999999999999986</v>
      </c>
      <c r="AA81" s="44" t="s">
        <v>9</v>
      </c>
      <c r="AB81">
        <f>IF(AA81=" ",0,MAXA(VLOOKUP(AA81,AA$23:AB$49,2),0))</f>
        <v>1243</v>
      </c>
      <c r="AC81" s="49">
        <f>IF(AB81=0,0,MAXA(VLOOKUP(AB81,AB$23:AC$49,2),0))</f>
        <v>50</v>
      </c>
      <c r="AD81" s="7">
        <v>30</v>
      </c>
      <c r="AE81" s="13">
        <v>32</v>
      </c>
      <c r="AF81" s="13">
        <v>31</v>
      </c>
      <c r="AG81" s="13">
        <v>32</v>
      </c>
      <c r="AH81" s="15">
        <f>SUM(AE81:AG81)</f>
        <v>95</v>
      </c>
      <c r="AI81" s="17">
        <f>SUM(AD81)</f>
        <v>30</v>
      </c>
      <c r="AJ81" s="19">
        <f>SUM(H81,K81,N81,Q81,T81,W81,Z81,AC81)</f>
        <v>332</v>
      </c>
      <c r="AK81" s="4">
        <f>SUM(AH81,AI81,AJ81)</f>
        <v>457</v>
      </c>
      <c r="AM81" s="6"/>
      <c r="AN81" s="6"/>
    </row>
    <row r="82" spans="1:40" x14ac:dyDescent="0.2">
      <c r="B82" s="55">
        <v>733</v>
      </c>
      <c r="C82" t="s">
        <v>92</v>
      </c>
      <c r="D82" t="s">
        <v>93</v>
      </c>
      <c r="E82" s="4" t="s">
        <v>89</v>
      </c>
      <c r="F82" s="23" t="s">
        <v>23</v>
      </c>
      <c r="G82">
        <f>IF(F82=" ",0,MAXA(VLOOKUP(F82,F$23:G$49,2),0))</f>
        <v>3241</v>
      </c>
      <c r="H82" s="26">
        <f>IF(G82=0,0,MAXA(VLOOKUP(G82,G$23:H$49,2),0))</f>
        <v>46.000000000000014</v>
      </c>
      <c r="I82" s="29" t="s">
        <v>17</v>
      </c>
      <c r="J82">
        <f>IF(I82=" ",0,MAXA(VLOOKUP(I82,I$23:J$49,2),0))</f>
        <v>2341</v>
      </c>
      <c r="K82" s="34">
        <f>IF(J82=0,0,MAXA(VLOOKUP(J82,J$23:K$49,2),0))</f>
        <v>43</v>
      </c>
      <c r="L82" s="36" t="s">
        <v>16</v>
      </c>
      <c r="M82">
        <f>IF(L82=" ",0,MAXA(VLOOKUP(L82,L$23:M$49,2),0))</f>
        <v>2314</v>
      </c>
      <c r="N82" s="40">
        <f>IF(M82=0,0,MAXA(VLOOKUP(M82,M$23:N$49,2),0))</f>
        <v>23</v>
      </c>
      <c r="O82" s="9" t="s">
        <v>20</v>
      </c>
      <c r="P82">
        <f>IF(O82=" ",0,MAXA(VLOOKUP(O82,O$23:P$49,2),0))</f>
        <v>3124</v>
      </c>
      <c r="Q82" s="43">
        <f>IF(P82=0,0,MAXA(VLOOKUP(P82,P$23:Q$49,2),0))</f>
        <v>48</v>
      </c>
      <c r="R82" s="44" t="s">
        <v>4</v>
      </c>
      <c r="S82">
        <f>IF(R82=" ",0,MAXA(VLOOKUP(R82,R$23:S$49,2),0))</f>
        <v>4231</v>
      </c>
      <c r="T82" s="49">
        <f>IF(S82=0,0,MAXA(VLOOKUP(S82,S$23:T$49,2),0))</f>
        <v>36.000000000000007</v>
      </c>
      <c r="U82" s="36" t="s">
        <v>15</v>
      </c>
      <c r="V82">
        <f>IF(U82=" ",0,MAXA(VLOOKUP(U82,U$23:V$49,2),0))</f>
        <v>2143</v>
      </c>
      <c r="W82" s="40">
        <f>IF(V82=0,0,MAXA(VLOOKUP(V82,V$23:W$49,2),0))</f>
        <v>42.000000000000014</v>
      </c>
      <c r="X82" s="9" t="s">
        <v>11</v>
      </c>
      <c r="Y82">
        <f>IF(X82=" ",0,MAXA(VLOOKUP(X82,X$23:Y$49,2),0))</f>
        <v>1342</v>
      </c>
      <c r="Z82" s="43">
        <f>IF(Y82=0,0,MAXA(VLOOKUP(Y82,Y$23:Z$49,2),0))</f>
        <v>35.999999999999986</v>
      </c>
      <c r="AA82" s="44" t="s">
        <v>14</v>
      </c>
      <c r="AB82">
        <f>IF(AA82=" ",0,MAXA(VLOOKUP(AA82,AA$23:AB$49,2),0))</f>
        <v>2134</v>
      </c>
      <c r="AC82" s="49">
        <f>IF(AB82=0,0,MAXA(VLOOKUP(AB82,AB$23:AC$49,2),0))</f>
        <v>42.999999999999972</v>
      </c>
      <c r="AD82" s="7">
        <v>15</v>
      </c>
      <c r="AE82" s="13">
        <v>30</v>
      </c>
      <c r="AF82" s="13">
        <v>32</v>
      </c>
      <c r="AG82" s="13">
        <v>35</v>
      </c>
      <c r="AH82" s="15">
        <f>SUM(AE82:AG82)</f>
        <v>97</v>
      </c>
      <c r="AI82" s="17">
        <f>SUM(AD82)</f>
        <v>15</v>
      </c>
      <c r="AJ82" s="19">
        <f>SUM(H82,K82,N82,Q82,T82,W82,Z82,AC82)</f>
        <v>317</v>
      </c>
      <c r="AK82" s="4">
        <f>SUM(AH82,AI82,AJ82)</f>
        <v>429</v>
      </c>
      <c r="AM82" s="6"/>
      <c r="AN82" s="6"/>
    </row>
    <row r="83" spans="1:40" x14ac:dyDescent="0.2">
      <c r="B83" s="55">
        <v>734</v>
      </c>
      <c r="C83" t="s">
        <v>94</v>
      </c>
      <c r="D83" t="s">
        <v>95</v>
      </c>
      <c r="E83" s="4" t="s">
        <v>89</v>
      </c>
      <c r="F83" s="23" t="s">
        <v>22</v>
      </c>
      <c r="G83">
        <f>IF(F83=" ",0,MAXA(VLOOKUP(F83,F$23:G$49,2),0))</f>
        <v>3214</v>
      </c>
      <c r="H83" s="26">
        <f>IF(G83=0,0,MAXA(VLOOKUP(G83,G$23:H$49,2),0))</f>
        <v>50</v>
      </c>
      <c r="I83" s="29" t="s">
        <v>15</v>
      </c>
      <c r="J83">
        <f>IF(I83=" ",0,MAXA(VLOOKUP(I83,I$23:J$49,2),0))</f>
        <v>2143</v>
      </c>
      <c r="K83" s="34">
        <f>IF(J83=0,0,MAXA(VLOOKUP(J83,J$23:K$49,2),0))</f>
        <v>35</v>
      </c>
      <c r="L83" s="36" t="s">
        <v>28</v>
      </c>
      <c r="M83">
        <f>IF(L83=" ",0,MAXA(VLOOKUP(L83,L$23:M$49,2),0))</f>
        <v>4213</v>
      </c>
      <c r="N83" s="40">
        <f>IF(M83=0,0,MAXA(VLOOKUP(M83,M$23:N$49,2),0))</f>
        <v>48</v>
      </c>
      <c r="O83" s="9" t="s">
        <v>14</v>
      </c>
      <c r="P83">
        <f>IF(O83=" ",0,MAXA(VLOOKUP(O83,O$23:P$49,2),0))</f>
        <v>2134</v>
      </c>
      <c r="Q83" s="43">
        <f>IF(P83=0,0,MAXA(VLOOKUP(P83,P$23:Q$49,2),0))</f>
        <v>40</v>
      </c>
      <c r="R83" s="44" t="s">
        <v>20</v>
      </c>
      <c r="S83">
        <f>IF(R83=" ",0,MAXA(VLOOKUP(R83,R$23:S$49,2),0))</f>
        <v>3124</v>
      </c>
      <c r="T83" s="49">
        <f>IF(S83=0,0,MAXA(VLOOKUP(S83,S$23:T$49,2),0))</f>
        <v>38.000000000000021</v>
      </c>
      <c r="U83" s="36" t="s">
        <v>19</v>
      </c>
      <c r="V83">
        <f>IF(U83=" ",0,MAXA(VLOOKUP(U83,U$23:V$49,2),0))</f>
        <v>2431</v>
      </c>
      <c r="W83" s="40">
        <f>IF(V83=0,0,MAXA(VLOOKUP(V83,V$23:W$49,2),0))</f>
        <v>40.000000000000028</v>
      </c>
      <c r="X83" s="9" t="s">
        <v>14</v>
      </c>
      <c r="Y83">
        <f>IF(X83=" ",0,MAXA(VLOOKUP(X83,X$23:Y$49,2),0))</f>
        <v>2134</v>
      </c>
      <c r="Z83" s="43">
        <f>IF(Y83=0,0,MAXA(VLOOKUP(Y83,Y$23:Z$49,2),0))</f>
        <v>28.999999999999993</v>
      </c>
      <c r="AA83" s="44" t="s">
        <v>11</v>
      </c>
      <c r="AB83">
        <f>IF(AA83=" ",0,MAXA(VLOOKUP(AA83,AA$23:AB$49,2),0))</f>
        <v>1342</v>
      </c>
      <c r="AC83" s="49">
        <f>IF(AB83=0,0,MAXA(VLOOKUP(AB83,AB$23:AC$49,2),0))</f>
        <v>35.999999999999943</v>
      </c>
      <c r="AD83" s="7">
        <v>25</v>
      </c>
      <c r="AE83" s="13">
        <v>27</v>
      </c>
      <c r="AF83" s="13">
        <v>34</v>
      </c>
      <c r="AG83" s="13">
        <v>30</v>
      </c>
      <c r="AH83" s="15">
        <f>SUM(AE83:AG83)</f>
        <v>91</v>
      </c>
      <c r="AI83" s="17">
        <f>SUM(AD83)</f>
        <v>25</v>
      </c>
      <c r="AJ83" s="19">
        <f>SUM(H83,K83,N83,Q83,T83,W83,Z83,AC83)</f>
        <v>316</v>
      </c>
      <c r="AK83" s="4">
        <f>SUM(AH83,AI83,AJ83)</f>
        <v>432</v>
      </c>
      <c r="AM83" s="6"/>
      <c r="AN83" s="6"/>
    </row>
    <row r="84" spans="1:40" x14ac:dyDescent="0.2">
      <c r="B84" s="55"/>
      <c r="K84" s="26"/>
      <c r="N84" s="26"/>
      <c r="Q84" s="26"/>
      <c r="T84" s="26"/>
      <c r="W84" s="26"/>
      <c r="Z84" s="26"/>
      <c r="AC84" s="26"/>
      <c r="AM84" s="6"/>
      <c r="AN84" s="6"/>
    </row>
    <row r="85" spans="1:40" x14ac:dyDescent="0.2">
      <c r="B85" s="55"/>
      <c r="E85"/>
      <c r="F85"/>
      <c r="H85"/>
      <c r="I85"/>
      <c r="K85"/>
      <c r="L85"/>
      <c r="N85"/>
      <c r="O85"/>
      <c r="Q85"/>
      <c r="R85"/>
      <c r="T85"/>
      <c r="U85"/>
      <c r="W85"/>
      <c r="X85"/>
      <c r="Z85"/>
      <c r="AA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">
      <c r="B86" s="55"/>
      <c r="K86" s="26"/>
      <c r="N86" s="26"/>
      <c r="Q86" s="26"/>
      <c r="T86" s="26"/>
      <c r="W86" s="26"/>
      <c r="Z86" s="26"/>
      <c r="AC86" s="26"/>
      <c r="AM86" s="6"/>
      <c r="AN86" s="6"/>
    </row>
    <row r="87" spans="1:40" x14ac:dyDescent="0.2">
      <c r="B87" s="55">
        <v>741</v>
      </c>
      <c r="C87" t="s">
        <v>96</v>
      </c>
      <c r="D87" t="s">
        <v>97</v>
      </c>
      <c r="E87" s="4" t="s">
        <v>98</v>
      </c>
      <c r="F87" s="23" t="s">
        <v>16</v>
      </c>
      <c r="G87">
        <f>IF(F87=" ",0,MAXA(VLOOKUP(F87,F$23:G$49,2),0))</f>
        <v>2314</v>
      </c>
      <c r="H87" s="26">
        <f>IF(G87=0,0,MAXA(VLOOKUP(G87,G$23:H$49,2),0))</f>
        <v>48</v>
      </c>
      <c r="I87" s="29" t="s">
        <v>15</v>
      </c>
      <c r="J87">
        <f>IF(I87=" ",0,MAXA(VLOOKUP(I87,I$23:J$49,2),0))</f>
        <v>2143</v>
      </c>
      <c r="K87" s="34">
        <f>IF(J87=0,0,MAXA(VLOOKUP(J87,J$23:K$49,2),0))</f>
        <v>35</v>
      </c>
      <c r="L87" s="36" t="s">
        <v>12</v>
      </c>
      <c r="M87">
        <f>IF(L87=" ",0,MAXA(VLOOKUP(L87,L$23:M$49,2),0))</f>
        <v>1423</v>
      </c>
      <c r="N87" s="40">
        <f>IF(M87=0,0,MAXA(VLOOKUP(M87,M$23:N$49,2),0))</f>
        <v>47</v>
      </c>
      <c r="O87" s="9" t="s">
        <v>10</v>
      </c>
      <c r="P87">
        <f>IF(O87=" ",0,MAXA(VLOOKUP(O87,O$23:P$49,2),0))</f>
        <v>1324</v>
      </c>
      <c r="Q87" s="43">
        <f>IF(P87=0,0,MAXA(VLOOKUP(P87,P$23:Q$49,2),0))</f>
        <v>50</v>
      </c>
      <c r="R87" s="44" t="s">
        <v>11</v>
      </c>
      <c r="S87">
        <f>IF(R87=" ",0,MAXA(VLOOKUP(R87,R$23:S$49,2),0))</f>
        <v>1342</v>
      </c>
      <c r="T87" s="49">
        <f>IF(S87=0,0,MAXA(VLOOKUP(S87,S$23:T$49,2),0))</f>
        <v>42.000000000000014</v>
      </c>
      <c r="U87" s="36" t="s">
        <v>15</v>
      </c>
      <c r="V87">
        <f>IF(U87=" ",0,MAXA(VLOOKUP(U87,U$23:V$49,2),0))</f>
        <v>2143</v>
      </c>
      <c r="W87" s="40">
        <f>IF(V87=0,0,MAXA(VLOOKUP(V87,V$23:W$49,2),0))</f>
        <v>42.000000000000014</v>
      </c>
      <c r="X87" s="9" t="s">
        <v>10</v>
      </c>
      <c r="Y87">
        <f>IF(X87=" ",0,MAXA(VLOOKUP(X87,X$23:Y$49,2),0))</f>
        <v>1324</v>
      </c>
      <c r="Z87" s="43">
        <f>IF(Y87=0,0,MAXA(VLOOKUP(Y87,Y$23:Z$49,2),0))</f>
        <v>29.999999999999986</v>
      </c>
      <c r="AA87" s="44" t="s">
        <v>9</v>
      </c>
      <c r="AB87">
        <f>IF(AA87=" ",0,MAXA(VLOOKUP(AA87,AA$23:AB$49,2),0))</f>
        <v>1243</v>
      </c>
      <c r="AC87" s="49">
        <f>IF(AB87=0,0,MAXA(VLOOKUP(AB87,AB$23:AC$49,2),0))</f>
        <v>50</v>
      </c>
      <c r="AD87" s="7">
        <v>30</v>
      </c>
      <c r="AE87" s="13">
        <v>37</v>
      </c>
      <c r="AF87" s="13">
        <v>41</v>
      </c>
      <c r="AG87" s="13">
        <v>43</v>
      </c>
      <c r="AH87" s="15">
        <f>SUM(AE87:AG87)</f>
        <v>121</v>
      </c>
      <c r="AI87" s="17">
        <f>SUM(AD87)</f>
        <v>30</v>
      </c>
      <c r="AJ87" s="19">
        <f>SUM(H87,K87,N87,Q87,T87,W87,Z87,AC87)</f>
        <v>344</v>
      </c>
      <c r="AK87" s="4">
        <f>SUM(AH87,AI87,AJ87)</f>
        <v>495</v>
      </c>
      <c r="AM87" s="6"/>
      <c r="AN87" s="6"/>
    </row>
    <row r="88" spans="1:40" x14ac:dyDescent="0.2">
      <c r="B88" s="55">
        <v>742</v>
      </c>
      <c r="C88" t="s">
        <v>99</v>
      </c>
      <c r="D88" t="s">
        <v>97</v>
      </c>
      <c r="E88" s="4" t="s">
        <v>98</v>
      </c>
      <c r="F88" s="23" t="s">
        <v>23</v>
      </c>
      <c r="G88">
        <f>IF(F88=" ",0,MAXA(VLOOKUP(F88,F$23:G$49,2),0))</f>
        <v>3241</v>
      </c>
      <c r="H88" s="26">
        <f>IF(G88=0,0,MAXA(VLOOKUP(G88,G$23:H$49,2),0))</f>
        <v>46.000000000000014</v>
      </c>
      <c r="I88" s="29" t="s">
        <v>28</v>
      </c>
      <c r="J88">
        <f>IF(I88=" ",0,MAXA(VLOOKUP(I88,I$23:J$49,2),0))</f>
        <v>4213</v>
      </c>
      <c r="K88" s="34">
        <f>IF(J88=0,0,MAXA(VLOOKUP(J88,J$23:K$49,2),0))</f>
        <v>23</v>
      </c>
      <c r="L88" s="36" t="s">
        <v>4</v>
      </c>
      <c r="M88">
        <f>IF(L88=" ",0,MAXA(VLOOKUP(L88,L$23:M$49,2),0))</f>
        <v>4231</v>
      </c>
      <c r="N88" s="40">
        <f>IF(M88=0,0,MAXA(VLOOKUP(M88,M$23:N$49,2),0))</f>
        <v>41</v>
      </c>
      <c r="O88" s="9" t="s">
        <v>8</v>
      </c>
      <c r="P88">
        <f>IF(O88=" ",0,MAXA(VLOOKUP(O88,O$23:P$49,2),0))</f>
        <v>1234</v>
      </c>
      <c r="Q88" s="43">
        <f>IF(P88=0,0,MAXA(VLOOKUP(P88,P$23:Q$49,2),0))</f>
        <v>46</v>
      </c>
      <c r="R88" s="44" t="s">
        <v>9</v>
      </c>
      <c r="S88">
        <f>IF(R88=" ",0,MAXA(VLOOKUP(R88,R$23:S$49,2),0))</f>
        <v>1243</v>
      </c>
      <c r="T88" s="49">
        <f>IF(S88=0,0,MAXA(VLOOKUP(S88,S$23:T$49,2),0))</f>
        <v>50</v>
      </c>
      <c r="U88" s="36" t="s">
        <v>17</v>
      </c>
      <c r="V88">
        <f>IF(U88=" ",0,MAXA(VLOOKUP(U88,U$23:V$49,2),0))</f>
        <v>2341</v>
      </c>
      <c r="W88" s="40">
        <f>IF(V88=0,0,MAXA(VLOOKUP(V88,V$23:W$49,2),0))</f>
        <v>46.000000000000014</v>
      </c>
      <c r="X88" s="9" t="s">
        <v>13</v>
      </c>
      <c r="Y88">
        <f>IF(X88=" ",0,MAXA(VLOOKUP(X88,X$23:Y$49,2),0))</f>
        <v>1432</v>
      </c>
      <c r="Z88" s="43">
        <f>IF(Y88=0,0,MAXA(VLOOKUP(Y88,Y$23:Z$49,2),0))</f>
        <v>44.999999999999993</v>
      </c>
      <c r="AA88" s="44" t="s">
        <v>13</v>
      </c>
      <c r="AB88">
        <f>IF(AA88=" ",0,MAXA(VLOOKUP(AA88,AA$23:AB$49,2),0))</f>
        <v>1432</v>
      </c>
      <c r="AC88" s="49">
        <f>IF(AB88=0,0,MAXA(VLOOKUP(AB88,AB$23:AC$49,2),0))</f>
        <v>37.999999999999972</v>
      </c>
      <c r="AD88" s="7">
        <v>20</v>
      </c>
      <c r="AE88" s="13">
        <v>39</v>
      </c>
      <c r="AF88" s="13">
        <v>35</v>
      </c>
      <c r="AG88" s="13">
        <v>40</v>
      </c>
      <c r="AH88" s="15">
        <f>SUM(AE88:AG88)</f>
        <v>114</v>
      </c>
      <c r="AI88" s="17">
        <f>SUM(AD88)</f>
        <v>20</v>
      </c>
      <c r="AJ88" s="19">
        <f>SUM(H88,K88,N88,Q88,T88,W88,Z88,AC88)</f>
        <v>335</v>
      </c>
      <c r="AK88" s="4">
        <f>SUM(AH88,AI88,AJ88)</f>
        <v>469</v>
      </c>
      <c r="AM88" s="6"/>
      <c r="AN88" s="6"/>
    </row>
    <row r="89" spans="1:40" x14ac:dyDescent="0.2">
      <c r="B89" s="55">
        <v>743</v>
      </c>
      <c r="C89" t="s">
        <v>100</v>
      </c>
      <c r="D89" t="s">
        <v>101</v>
      </c>
      <c r="E89" s="4" t="s">
        <v>98</v>
      </c>
      <c r="F89" s="23" t="s">
        <v>22</v>
      </c>
      <c r="G89">
        <f>IF(F89=" ",0,MAXA(VLOOKUP(F89,F$23:G$49,2),0))</f>
        <v>3214</v>
      </c>
      <c r="H89" s="26">
        <f>IF(G89=0,0,MAXA(VLOOKUP(G89,G$23:H$49,2),0))</f>
        <v>50</v>
      </c>
      <c r="I89" s="29" t="s">
        <v>14</v>
      </c>
      <c r="J89">
        <f>IF(I89=" ",0,MAXA(VLOOKUP(I89,I$23:J$49,2),0))</f>
        <v>2134</v>
      </c>
      <c r="K89" s="34">
        <f>IF(J89=0,0,MAXA(VLOOKUP(J89,J$23:K$49,2),0))</f>
        <v>44</v>
      </c>
      <c r="L89" s="36" t="s">
        <v>18</v>
      </c>
      <c r="M89">
        <f>IF(L89=" ",0,MAXA(VLOOKUP(L89,L$23:M$49,2),0))</f>
        <v>2413</v>
      </c>
      <c r="N89" s="40">
        <f>IF(M89=0,0,MAXA(VLOOKUP(M89,M$23:N$49,2),0))</f>
        <v>43</v>
      </c>
      <c r="O89" s="9" t="s">
        <v>10</v>
      </c>
      <c r="P89">
        <f>IF(O89=" ",0,MAXA(VLOOKUP(O89,O$23:P$49,2),0))</f>
        <v>1324</v>
      </c>
      <c r="Q89" s="43">
        <f>IF(P89=0,0,MAXA(VLOOKUP(P89,P$23:Q$49,2),0))</f>
        <v>50</v>
      </c>
      <c r="R89" s="44" t="s">
        <v>20</v>
      </c>
      <c r="S89">
        <f>IF(R89=" ",0,MAXA(VLOOKUP(R89,R$23:S$49,2),0))</f>
        <v>3124</v>
      </c>
      <c r="T89" s="49">
        <f>IF(S89=0,0,MAXA(VLOOKUP(S89,S$23:T$49,2),0))</f>
        <v>38.000000000000021</v>
      </c>
      <c r="U89" s="36" t="s">
        <v>17</v>
      </c>
      <c r="V89">
        <f>IF(U89=" ",0,MAXA(VLOOKUP(U89,U$23:V$49,2),0))</f>
        <v>2341</v>
      </c>
      <c r="W89" s="40">
        <f>IF(V89=0,0,MAXA(VLOOKUP(V89,V$23:W$49,2),0))</f>
        <v>46.000000000000014</v>
      </c>
      <c r="X89" s="9" t="s">
        <v>12</v>
      </c>
      <c r="Y89">
        <f>IF(X89=" ",0,MAXA(VLOOKUP(X89,X$23:Y$49,2),0))</f>
        <v>1423</v>
      </c>
      <c r="Z89" s="43">
        <f>IF(Y89=0,0,MAXA(VLOOKUP(Y89,Y$23:Z$49,2),0))</f>
        <v>48</v>
      </c>
      <c r="AA89" s="44" t="s">
        <v>8</v>
      </c>
      <c r="AB89">
        <f>IF(AA89=" ",0,MAXA(VLOOKUP(AA89,AA$23:AB$49,2),0))</f>
        <v>1234</v>
      </c>
      <c r="AC89" s="49">
        <f>IF(AB89=0,0,MAXA(VLOOKUP(AB89,AB$23:AC$49,2),0))</f>
        <v>47.999999999999972</v>
      </c>
      <c r="AD89" s="7">
        <v>25</v>
      </c>
      <c r="AE89" s="13">
        <v>37</v>
      </c>
      <c r="AF89" s="13">
        <v>36</v>
      </c>
      <c r="AG89" s="13">
        <v>32</v>
      </c>
      <c r="AH89" s="15">
        <f>SUM(AE89:AG89)</f>
        <v>105</v>
      </c>
      <c r="AI89" s="17">
        <f>SUM(AD89)</f>
        <v>25</v>
      </c>
      <c r="AJ89" s="19">
        <f>SUM(H89,K89,N89,Q89,T89,W89,Z89,AC89)</f>
        <v>367</v>
      </c>
      <c r="AK89" s="4">
        <f>SUM(AH89,AI89,AJ89)</f>
        <v>497</v>
      </c>
      <c r="AM89" s="6"/>
      <c r="AN89" s="6"/>
    </row>
    <row r="90" spans="1:40" x14ac:dyDescent="0.2">
      <c r="B90" s="55"/>
      <c r="K90" s="26"/>
      <c r="N90" s="26"/>
      <c r="Q90" s="26"/>
      <c r="T90" s="26"/>
      <c r="W90" s="26"/>
      <c r="Z90" s="26"/>
      <c r="AC90" s="26"/>
      <c r="AM90" s="6"/>
      <c r="AN90" s="6"/>
    </row>
    <row r="91" spans="1:40" x14ac:dyDescent="0.2">
      <c r="B91" s="55"/>
    </row>
    <row r="92" spans="1:40" x14ac:dyDescent="0.2">
      <c r="A92">
        <v>331</v>
      </c>
      <c r="B92" s="55">
        <v>751</v>
      </c>
      <c r="C92" t="s">
        <v>53</v>
      </c>
      <c r="D92" t="s">
        <v>102</v>
      </c>
      <c r="E92" s="4" t="s">
        <v>105</v>
      </c>
      <c r="F92" s="23" t="s">
        <v>16</v>
      </c>
      <c r="G92">
        <f>IF(F92=" ",0,MAXA(VLOOKUP(F92,F$23:G$49,2),0))</f>
        <v>2314</v>
      </c>
      <c r="H92" s="26">
        <f>IF(G92=0,0,MAXA(VLOOKUP(G92,G$23:H$49,2),0))</f>
        <v>48</v>
      </c>
      <c r="I92" s="29" t="s">
        <v>22</v>
      </c>
      <c r="J92">
        <f>IF(I92=" ",0,MAXA(VLOOKUP(I92,I$23:J$49,2),0))</f>
        <v>3214</v>
      </c>
      <c r="K92" s="34">
        <f>IF(J92=0,0,MAXA(VLOOKUP(J92,J$23:K$49,2),0))</f>
        <v>50</v>
      </c>
      <c r="L92" s="36" t="s">
        <v>12</v>
      </c>
      <c r="M92">
        <f>IF(L92=" ",0,MAXA(VLOOKUP(L92,L$23:M$49,2),0))</f>
        <v>1423</v>
      </c>
      <c r="N92" s="40">
        <f>IF(M92=0,0,MAXA(VLOOKUP(M92,M$23:N$49,2),0))</f>
        <v>47</v>
      </c>
      <c r="O92" s="9" t="s">
        <v>16</v>
      </c>
      <c r="P92">
        <f>IF(O92=" ",0,MAXA(VLOOKUP(O92,O$23:P$49,2),0))</f>
        <v>2314</v>
      </c>
      <c r="Q92" s="43">
        <f>IF(P92=0,0,MAXA(VLOOKUP(P92,P$23:Q$49,2),0))</f>
        <v>38</v>
      </c>
      <c r="R92" s="44" t="s">
        <v>24</v>
      </c>
      <c r="S92">
        <f>IF(R92=" ",0,MAXA(VLOOKUP(R92,R$23:S$49,2),0))</f>
        <v>3412</v>
      </c>
      <c r="T92" s="49">
        <f>IF(S92=0,0,MAXA(VLOOKUP(S92,S$23:T$49,2),0))</f>
        <v>32.000000000000021</v>
      </c>
      <c r="U92" s="36" t="s">
        <v>16</v>
      </c>
      <c r="V92">
        <f>IF(U92=" ",0,MAXA(VLOOKUP(U92,U$23:V$49,2),0))</f>
        <v>2314</v>
      </c>
      <c r="W92" s="40">
        <f>IF(V92=0,0,MAXA(VLOOKUP(V92,V$23:W$49,2),0))</f>
        <v>50</v>
      </c>
      <c r="X92" s="9" t="s">
        <v>12</v>
      </c>
      <c r="Y92">
        <f>IF(X92=" ",0,MAXA(VLOOKUP(X92,X$23:Y$49,2),0))</f>
        <v>1423</v>
      </c>
      <c r="Z92" s="43">
        <f>IF(Y92=0,0,MAXA(VLOOKUP(Y92,Y$23:Z$49,2),0))</f>
        <v>48</v>
      </c>
      <c r="AA92" s="44" t="s">
        <v>12</v>
      </c>
      <c r="AB92">
        <f>IF(AA92=" ",0,MAXA(VLOOKUP(AA92,AA$23:AB$49,2),0))</f>
        <v>1423</v>
      </c>
      <c r="AC92" s="49">
        <f>IF(AB92=0,0,MAXA(VLOOKUP(AB92,AB$23:AC$49,2),0))</f>
        <v>45</v>
      </c>
      <c r="AD92" s="7">
        <v>30</v>
      </c>
      <c r="AE92" s="13">
        <v>39</v>
      </c>
      <c r="AF92" s="13">
        <v>36</v>
      </c>
      <c r="AG92" s="13">
        <v>45</v>
      </c>
      <c r="AH92" s="15">
        <f>SUM(AE92:AG92)</f>
        <v>120</v>
      </c>
      <c r="AI92" s="17">
        <f>SUM(AD92)</f>
        <v>30</v>
      </c>
      <c r="AJ92" s="19">
        <f>SUM(H92,K92,N92,Q92,T92,W92,Z92,AC92)</f>
        <v>358</v>
      </c>
      <c r="AK92" s="4">
        <f>SUM(AH92,AI92,AJ92)</f>
        <v>508</v>
      </c>
      <c r="AM92" s="6"/>
      <c r="AN92" s="6"/>
    </row>
    <row r="93" spans="1:40" x14ac:dyDescent="0.2">
      <c r="A93">
        <v>332</v>
      </c>
      <c r="B93" s="55">
        <v>752</v>
      </c>
      <c r="C93" t="s">
        <v>103</v>
      </c>
      <c r="D93" t="s">
        <v>104</v>
      </c>
      <c r="E93" s="4" t="s">
        <v>105</v>
      </c>
      <c r="F93" s="23" t="s">
        <v>25</v>
      </c>
      <c r="G93">
        <f>IF(F93=" ",0,MAXA(VLOOKUP(F93,F$23:G$49,2),0))</f>
        <v>3421</v>
      </c>
      <c r="H93" s="26">
        <f>IF(G93=0,0,MAXA(VLOOKUP(G93,G$23:H$49,2),0))</f>
        <v>38.000000000000028</v>
      </c>
      <c r="I93" s="29" t="s">
        <v>15</v>
      </c>
      <c r="J93">
        <f>IF(I93=" ",0,MAXA(VLOOKUP(I93,I$23:J$49,2),0))</f>
        <v>2143</v>
      </c>
      <c r="K93" s="34">
        <f>IF(J93=0,0,MAXA(VLOOKUP(J93,J$23:K$49,2),0))</f>
        <v>35</v>
      </c>
      <c r="L93" s="36" t="s">
        <v>28</v>
      </c>
      <c r="M93">
        <f>IF(L93=" ",0,MAXA(VLOOKUP(L93,L$23:M$49,2),0))</f>
        <v>4213</v>
      </c>
      <c r="N93" s="40">
        <f>IF(M93=0,0,MAXA(VLOOKUP(M93,M$23:N$49,2),0))</f>
        <v>48</v>
      </c>
      <c r="O93" s="9" t="s">
        <v>10</v>
      </c>
      <c r="P93">
        <f>IF(O93=" ",0,MAXA(VLOOKUP(O93,O$23:P$49,2),0))</f>
        <v>1324</v>
      </c>
      <c r="Q93" s="43">
        <f>IF(P93=0,0,MAXA(VLOOKUP(P93,P$23:Q$49,2),0))</f>
        <v>50</v>
      </c>
      <c r="R93" s="44" t="s">
        <v>9</v>
      </c>
      <c r="S93">
        <f>IF(R93=" ",0,MAXA(VLOOKUP(R93,R$23:S$49,2),0))</f>
        <v>1243</v>
      </c>
      <c r="T93" s="49">
        <f>IF(S93=0,0,MAXA(VLOOKUP(S93,S$23:T$49,2),0))</f>
        <v>50</v>
      </c>
      <c r="U93" s="36" t="s">
        <v>15</v>
      </c>
      <c r="V93">
        <f>IF(U93=" ",0,MAXA(VLOOKUP(U93,U$23:V$49,2),0))</f>
        <v>2143</v>
      </c>
      <c r="W93" s="40">
        <f>IF(V93=0,0,MAXA(VLOOKUP(V93,V$23:W$49,2),0))</f>
        <v>42.000000000000014</v>
      </c>
      <c r="X93" s="9" t="s">
        <v>8</v>
      </c>
      <c r="Y93">
        <f>IF(X93=" ",0,MAXA(VLOOKUP(X93,X$23:Y$49,2),0))</f>
        <v>1234</v>
      </c>
      <c r="Z93" s="43">
        <f>IF(Y93=0,0,MAXA(VLOOKUP(Y93,Y$23:Z$49,2),0))</f>
        <v>32.999999999999993</v>
      </c>
      <c r="AA93" s="44" t="s">
        <v>9</v>
      </c>
      <c r="AB93">
        <f>IF(AA93=" ",0,MAXA(VLOOKUP(AA93,AA$23:AB$49,2),0))</f>
        <v>1243</v>
      </c>
      <c r="AC93" s="49">
        <f>IF(AB93=0,0,MAXA(VLOOKUP(AB93,AB$23:AC$49,2),0))</f>
        <v>50</v>
      </c>
      <c r="AD93" s="7">
        <v>20</v>
      </c>
      <c r="AE93" s="13">
        <v>38</v>
      </c>
      <c r="AF93" s="13">
        <v>34</v>
      </c>
      <c r="AG93" s="13">
        <v>40</v>
      </c>
      <c r="AH93" s="15">
        <f>SUM(AE93:AG93)</f>
        <v>112</v>
      </c>
      <c r="AI93" s="17">
        <f>SUM(AD93)</f>
        <v>20</v>
      </c>
      <c r="AJ93" s="19">
        <f>SUM(H93,K93,N93,Q93,T93,W93,Z93,AC93)</f>
        <v>346.00000000000006</v>
      </c>
      <c r="AK93" s="4">
        <f>SUM(AH93,AI93,AJ93)</f>
        <v>478.00000000000006</v>
      </c>
      <c r="AM93" s="6"/>
      <c r="AN93" s="6"/>
    </row>
    <row r="94" spans="1:40" x14ac:dyDescent="0.2">
      <c r="B94" s="55"/>
      <c r="K94" s="26"/>
      <c r="N94" s="26"/>
      <c r="Q94" s="26"/>
      <c r="T94" s="26"/>
      <c r="W94" s="26"/>
      <c r="Z94" s="26"/>
      <c r="AC94" s="26"/>
      <c r="AM94" s="6"/>
      <c r="AN94" s="6"/>
    </row>
    <row r="95" spans="1:40" x14ac:dyDescent="0.2">
      <c r="A95">
        <v>342</v>
      </c>
      <c r="B95" s="55">
        <v>761</v>
      </c>
      <c r="C95" t="s">
        <v>106</v>
      </c>
      <c r="D95" t="s">
        <v>107</v>
      </c>
      <c r="E95" s="4" t="s">
        <v>111</v>
      </c>
      <c r="F95" s="23" t="s">
        <v>10</v>
      </c>
      <c r="G95">
        <f>IF(F95=" ",0,MAXA(VLOOKUP(F95,F$23:G$49,2),0))</f>
        <v>1324</v>
      </c>
      <c r="H95" s="26">
        <f>IF(G95=0,0,MAXA(VLOOKUP(G95,G$23:H$49,2),0))</f>
        <v>40</v>
      </c>
      <c r="I95" s="29" t="s">
        <v>19</v>
      </c>
      <c r="J95">
        <f>IF(I95=" ",0,MAXA(VLOOKUP(I95,I$23:J$49,2),0))</f>
        <v>2431</v>
      </c>
      <c r="K95" s="34">
        <f>IF(J95=0,0,MAXA(VLOOKUP(J95,J$23:K$49,2),0))</f>
        <v>34</v>
      </c>
      <c r="L95" s="36" t="s">
        <v>30</v>
      </c>
      <c r="M95">
        <f>IF(L95=" ",0,MAXA(VLOOKUP(L95,L$23:M$49,2),0))</f>
        <v>4321</v>
      </c>
      <c r="N95" s="40">
        <f>IF(M95=0,0,MAXA(VLOOKUP(M95,M$23:N$49,2),0))</f>
        <v>36</v>
      </c>
      <c r="O95" s="9" t="s">
        <v>30</v>
      </c>
      <c r="P95">
        <f>IF(O95=" ",0,MAXA(VLOOKUP(O95,O$23:P$49,2),0))</f>
        <v>4321</v>
      </c>
      <c r="Q95" s="43">
        <f>IF(P95=0,0,MAXA(VLOOKUP(P95,P$23:Q$49,2),0))</f>
        <v>17</v>
      </c>
      <c r="R95" s="44" t="s">
        <v>20</v>
      </c>
      <c r="S95">
        <f>IF(R95=" ",0,MAXA(VLOOKUP(R95,R$23:S$49,2),0))</f>
        <v>3124</v>
      </c>
      <c r="T95" s="49">
        <f>IF(S95=0,0,MAXA(VLOOKUP(S95,S$23:T$49,2),0))</f>
        <v>38.000000000000021</v>
      </c>
      <c r="U95" s="36" t="s">
        <v>15</v>
      </c>
      <c r="V95">
        <f>IF(U95=" ",0,MAXA(VLOOKUP(U95,U$23:V$49,2),0))</f>
        <v>2143</v>
      </c>
      <c r="W95" s="40">
        <f>IF(V95=0,0,MAXA(VLOOKUP(V95,V$23:W$49,2),0))</f>
        <v>42.000000000000014</v>
      </c>
      <c r="X95" s="9" t="s">
        <v>18</v>
      </c>
      <c r="Y95">
        <f>IF(X95=" ",0,MAXA(VLOOKUP(X95,X$23:Y$49,2),0))</f>
        <v>2413</v>
      </c>
      <c r="Z95" s="43">
        <f>IF(Y95=0,0,MAXA(VLOOKUP(Y95,Y$23:Z$49,2),0))</f>
        <v>40</v>
      </c>
      <c r="AA95" s="44" t="s">
        <v>9</v>
      </c>
      <c r="AB95">
        <f>IF(AA95=" ",0,MAXA(VLOOKUP(AA95,AA$23:AB$49,2),0))</f>
        <v>1243</v>
      </c>
      <c r="AC95" s="49">
        <f>IF(AB95=0,0,MAXA(VLOOKUP(AB95,AB$23:AC$49,2),0))</f>
        <v>50</v>
      </c>
      <c r="AD95" s="7">
        <v>20</v>
      </c>
      <c r="AE95" s="13">
        <v>35</v>
      </c>
      <c r="AF95" s="13">
        <v>30</v>
      </c>
      <c r="AG95" s="13">
        <v>34</v>
      </c>
      <c r="AH95" s="15">
        <f>SUM(AE95:AG95)</f>
        <v>99</v>
      </c>
      <c r="AI95" s="17">
        <f>SUM(AD95)</f>
        <v>20</v>
      </c>
      <c r="AJ95" s="19">
        <f>SUM(H95,K95,N95,Q95,T95,W95,Z95,AC95)</f>
        <v>297.00000000000006</v>
      </c>
      <c r="AK95" s="4">
        <f>SUM(AH95,AI95,AJ95)</f>
        <v>416.00000000000006</v>
      </c>
      <c r="AM95" s="6"/>
      <c r="AN95" s="6"/>
    </row>
    <row r="96" spans="1:40" x14ac:dyDescent="0.2">
      <c r="A96">
        <v>343</v>
      </c>
      <c r="B96" s="55">
        <v>762</v>
      </c>
      <c r="C96" t="s">
        <v>108</v>
      </c>
      <c r="D96" t="s">
        <v>109</v>
      </c>
      <c r="E96" s="4" t="s">
        <v>111</v>
      </c>
      <c r="F96" s="23" t="s">
        <v>25</v>
      </c>
      <c r="G96">
        <f>IF(F96=" ",0,MAXA(VLOOKUP(F96,F$23:G$49,2),0))</f>
        <v>3421</v>
      </c>
      <c r="H96" s="26">
        <f>IF(G96=0,0,MAXA(VLOOKUP(G96,G$23:H$49,2),0))</f>
        <v>38.000000000000028</v>
      </c>
      <c r="I96" s="29" t="s">
        <v>12</v>
      </c>
      <c r="J96">
        <f>IF(I96=" ",0,MAXA(VLOOKUP(I96,I$23:J$49,2),0))</f>
        <v>1423</v>
      </c>
      <c r="K96" s="34">
        <f>IF(J96=0,0,MAXA(VLOOKUP(J96,J$23:K$49,2),0))</f>
        <v>26</v>
      </c>
      <c r="L96" s="36" t="s">
        <v>27</v>
      </c>
      <c r="M96">
        <f>IF(L96=" ",0,MAXA(VLOOKUP(L96,L$23:M$49,2),0))</f>
        <v>4132</v>
      </c>
      <c r="N96" s="40">
        <f>IF(M96=0,0,MAXA(VLOOKUP(M96,M$23:N$49,2),0))</f>
        <v>45</v>
      </c>
      <c r="O96" s="9" t="s">
        <v>23</v>
      </c>
      <c r="P96">
        <f>IF(O96=" ",0,MAXA(VLOOKUP(O96,O$23:P$49,2),0))</f>
        <v>3241</v>
      </c>
      <c r="Q96" s="43">
        <f>IF(P96=0,0,MAXA(VLOOKUP(P96,P$23:Q$49,2),0))</f>
        <v>31</v>
      </c>
      <c r="R96" s="44" t="s">
        <v>22</v>
      </c>
      <c r="S96">
        <f>IF(R96=" ",0,MAXA(VLOOKUP(R96,R$23:S$49,2),0))</f>
        <v>3214</v>
      </c>
      <c r="T96" s="49">
        <f>IF(S96=0,0,MAXA(VLOOKUP(S96,S$23:T$49,2),0))</f>
        <v>36.000000000000021</v>
      </c>
      <c r="U96" s="36" t="s">
        <v>29</v>
      </c>
      <c r="V96">
        <f>IF(U96=" ",0,MAXA(VLOOKUP(U96,U$23:V$49,2),0))</f>
        <v>4312</v>
      </c>
      <c r="W96" s="40">
        <f>IF(V96=0,0,MAXA(VLOOKUP(V96,V$23:W$49,2),0))</f>
        <v>20.000000000000043</v>
      </c>
      <c r="X96" s="9" t="s">
        <v>20</v>
      </c>
      <c r="Y96">
        <f>IF(X96=" ",0,MAXA(VLOOKUP(X96,X$23:Y$49,2),0))</f>
        <v>3124</v>
      </c>
      <c r="Z96" s="43">
        <f>IF(Y96=0,0,MAXA(VLOOKUP(Y96,Y$23:Z$49,2),0))</f>
        <v>22.999999999999979</v>
      </c>
      <c r="AA96" s="44" t="s">
        <v>9</v>
      </c>
      <c r="AB96">
        <f>IF(AA96=" ",0,MAXA(VLOOKUP(AA96,AA$23:AB$49,2),0))</f>
        <v>1243</v>
      </c>
      <c r="AC96" s="49">
        <f>IF(AB96=0,0,MAXA(VLOOKUP(AB96,AB$23:AC$49,2),0))</f>
        <v>50</v>
      </c>
      <c r="AD96" s="7">
        <v>15</v>
      </c>
      <c r="AE96" s="13">
        <v>30</v>
      </c>
      <c r="AF96" s="13">
        <v>31</v>
      </c>
      <c r="AG96" s="13">
        <v>35</v>
      </c>
      <c r="AH96" s="15">
        <f>SUM(AE96:AG96)</f>
        <v>96</v>
      </c>
      <c r="AI96" s="17">
        <f>SUM(AD96)</f>
        <v>15</v>
      </c>
      <c r="AJ96" s="19">
        <f>SUM(H96,K96,N96,Q96,T96,W96,Z96,AC96)</f>
        <v>269.00000000000011</v>
      </c>
      <c r="AK96" s="4">
        <f>SUM(AH96,AI96,AJ96)</f>
        <v>380.00000000000011</v>
      </c>
      <c r="AM96" s="6"/>
      <c r="AN96" s="6"/>
    </row>
    <row r="97" spans="1:40" x14ac:dyDescent="0.2">
      <c r="B97" s="55">
        <v>763</v>
      </c>
      <c r="C97" t="s">
        <v>76</v>
      </c>
      <c r="D97" t="s">
        <v>110</v>
      </c>
      <c r="E97" s="4" t="s">
        <v>111</v>
      </c>
      <c r="F97" s="23" t="s">
        <v>17</v>
      </c>
      <c r="G97">
        <f>IF(F97=" ",0,MAXA(VLOOKUP(F97,F$23:G$49,2),0))</f>
        <v>2341</v>
      </c>
      <c r="H97" s="26">
        <f>IF(G97=0,0,MAXA(VLOOKUP(G97,G$23:H$49,2),0))</f>
        <v>44.000000000000014</v>
      </c>
      <c r="I97" s="29" t="s">
        <v>18</v>
      </c>
      <c r="J97">
        <f>IF(I97=" ",0,MAXA(VLOOKUP(I97,I$23:J$49,2),0))</f>
        <v>2413</v>
      </c>
      <c r="K97" s="34">
        <f>IF(J97=0,0,MAXA(VLOOKUP(J97,J$23:K$49,2),0))</f>
        <v>30</v>
      </c>
      <c r="L97" s="36" t="s">
        <v>28</v>
      </c>
      <c r="M97">
        <f>IF(L97=" ",0,MAXA(VLOOKUP(L97,L$23:M$49,2),0))</f>
        <v>4213</v>
      </c>
      <c r="N97" s="40">
        <f>IF(M97=0,0,MAXA(VLOOKUP(M97,M$23:N$49,2),0))</f>
        <v>48</v>
      </c>
      <c r="O97" s="9" t="s">
        <v>10</v>
      </c>
      <c r="P97">
        <f>IF(O97=" ",0,MAXA(VLOOKUP(O97,O$23:P$49,2),0))</f>
        <v>1324</v>
      </c>
      <c r="Q97" s="43">
        <f>IF(P97=0,0,MAXA(VLOOKUP(P97,P$23:Q$49,2),0))</f>
        <v>50</v>
      </c>
      <c r="R97" s="44" t="s">
        <v>24</v>
      </c>
      <c r="S97">
        <f>IF(R97=" ",0,MAXA(VLOOKUP(R97,R$23:S$49,2),0))</f>
        <v>3412</v>
      </c>
      <c r="T97" s="49">
        <f>IF(S97=0,0,MAXA(VLOOKUP(S97,S$23:T$49,2),0))</f>
        <v>32.000000000000021</v>
      </c>
      <c r="U97" s="36" t="s">
        <v>16</v>
      </c>
      <c r="V97">
        <f>IF(U97=" ",0,MAXA(VLOOKUP(U97,U$23:V$49,2),0))</f>
        <v>2314</v>
      </c>
      <c r="W97" s="40">
        <f>IF(V97=0,0,MAXA(VLOOKUP(V97,V$23:W$49,2),0))</f>
        <v>50</v>
      </c>
      <c r="X97" s="9" t="s">
        <v>18</v>
      </c>
      <c r="Y97">
        <f>IF(X97=" ",0,MAXA(VLOOKUP(X97,X$23:Y$49,2),0))</f>
        <v>2413</v>
      </c>
      <c r="Z97" s="43">
        <f>IF(Y97=0,0,MAXA(VLOOKUP(Y97,Y$23:Z$49,2),0))</f>
        <v>40</v>
      </c>
      <c r="AA97" s="44" t="s">
        <v>9</v>
      </c>
      <c r="AB97">
        <f>IF(AA97=" ",0,MAXA(VLOOKUP(AA97,AA$23:AB$49,2),0))</f>
        <v>1243</v>
      </c>
      <c r="AC97" s="49">
        <f>IF(AB97=0,0,MAXA(VLOOKUP(AB97,AB$23:AC$49,2),0))</f>
        <v>50</v>
      </c>
      <c r="AD97" s="7">
        <v>5</v>
      </c>
      <c r="AE97" s="13">
        <v>25</v>
      </c>
      <c r="AF97" s="13">
        <v>30</v>
      </c>
      <c r="AG97" s="13">
        <v>35</v>
      </c>
      <c r="AH97" s="15">
        <f>SUM(AE97:AG97)</f>
        <v>90</v>
      </c>
      <c r="AI97" s="17">
        <f>SUM(AD97)</f>
        <v>5</v>
      </c>
      <c r="AJ97" s="19">
        <f>SUM(H97,K97,N97,Q97,T97,W97,Z97,AC97)</f>
        <v>344</v>
      </c>
      <c r="AK97" s="4">
        <f>SUM(AH97,AI97,AJ97)</f>
        <v>439</v>
      </c>
      <c r="AM97" s="6"/>
      <c r="AN97" s="6"/>
    </row>
    <row r="98" spans="1:40" x14ac:dyDescent="0.2">
      <c r="B98" s="55">
        <v>764</v>
      </c>
      <c r="C98" t="s">
        <v>112</v>
      </c>
      <c r="D98" t="s">
        <v>113</v>
      </c>
      <c r="E98" s="4" t="s">
        <v>111</v>
      </c>
      <c r="F98" s="23" t="s">
        <v>4</v>
      </c>
      <c r="G98">
        <f>IF(F98=" ",0,MAXA(VLOOKUP(F98,F$23:G$49,2),0))</f>
        <v>4231</v>
      </c>
      <c r="H98" s="26">
        <f>IF(G98=0,0,MAXA(VLOOKUP(G98,G$23:H$49,2),0))</f>
        <v>26.000000000000043</v>
      </c>
      <c r="I98" s="29" t="s">
        <v>12</v>
      </c>
      <c r="J98">
        <f>IF(I98=" ",0,MAXA(VLOOKUP(I98,I$23:J$49,2),0))</f>
        <v>1423</v>
      </c>
      <c r="K98" s="34">
        <f>IF(J98=0,0,MAXA(VLOOKUP(J98,J$23:K$49,2),0))</f>
        <v>26</v>
      </c>
      <c r="L98" s="36" t="s">
        <v>4</v>
      </c>
      <c r="M98">
        <f>IF(L98=" ",0,MAXA(VLOOKUP(L98,L$23:M$49,2),0))</f>
        <v>4231</v>
      </c>
      <c r="N98" s="40">
        <f>IF(M98=0,0,MAXA(VLOOKUP(M98,M$23:N$49,2),0))</f>
        <v>41</v>
      </c>
      <c r="O98" s="9" t="s">
        <v>20</v>
      </c>
      <c r="P98">
        <f>IF(O98=" ",0,MAXA(VLOOKUP(O98,O$23:P$49,2),0))</f>
        <v>3124</v>
      </c>
      <c r="Q98" s="43">
        <f>IF(P98=0,0,MAXA(VLOOKUP(P98,P$23:Q$49,2),0))</f>
        <v>48</v>
      </c>
      <c r="R98" s="44" t="s">
        <v>23</v>
      </c>
      <c r="S98">
        <f>IF(R98=" ",0,MAXA(VLOOKUP(R98,R$23:S$49,2),0))</f>
        <v>3241</v>
      </c>
      <c r="T98" s="49">
        <f>IF(S98=0,0,MAXA(VLOOKUP(S98,S$23:T$49,2),0))</f>
        <v>32.000000000000021</v>
      </c>
      <c r="U98" s="36" t="s">
        <v>19</v>
      </c>
      <c r="V98">
        <f>IF(U98=" ",0,MAXA(VLOOKUP(U98,U$23:V$49,2),0))</f>
        <v>2431</v>
      </c>
      <c r="W98" s="40">
        <f>IF(V98=0,0,MAXA(VLOOKUP(V98,V$23:W$49,2),0))</f>
        <v>40.000000000000028</v>
      </c>
      <c r="X98" s="9" t="s">
        <v>12</v>
      </c>
      <c r="Y98">
        <f>IF(X98=" ",0,MAXA(VLOOKUP(X98,X$23:Y$49,2),0))</f>
        <v>1423</v>
      </c>
      <c r="Z98" s="43">
        <f>IF(Y98=0,0,MAXA(VLOOKUP(Y98,Y$23:Z$49,2),0))</f>
        <v>48</v>
      </c>
      <c r="AA98" s="44" t="s">
        <v>8</v>
      </c>
      <c r="AB98">
        <f>IF(AA98=" ",0,MAXA(VLOOKUP(AA98,AA$23:AB$49,2),0))</f>
        <v>1234</v>
      </c>
      <c r="AC98" s="49">
        <f>IF(AB98=0,0,MAXA(VLOOKUP(AB98,AB$23:AC$49,2),0))</f>
        <v>47.999999999999972</v>
      </c>
      <c r="AD98" s="7">
        <v>25</v>
      </c>
      <c r="AE98" s="13">
        <v>25</v>
      </c>
      <c r="AF98" s="13">
        <v>28</v>
      </c>
      <c r="AG98" s="13">
        <v>30</v>
      </c>
      <c r="AH98" s="15">
        <f>SUM(AE98:AG98)</f>
        <v>83</v>
      </c>
      <c r="AI98" s="17">
        <f>SUM(AD98)</f>
        <v>25</v>
      </c>
      <c r="AJ98" s="19">
        <f>SUM(H98,K98,N98,Q98,T98,W98,Z98,AC98)</f>
        <v>309.00000000000011</v>
      </c>
      <c r="AK98" s="4">
        <f>SUM(AH98,AI98,AJ98)</f>
        <v>417.00000000000011</v>
      </c>
      <c r="AM98" s="6"/>
      <c r="AN98" s="6"/>
    </row>
    <row r="99" spans="1:40" x14ac:dyDescent="0.2">
      <c r="B99" s="55"/>
      <c r="K99" s="26"/>
      <c r="N99" s="26"/>
      <c r="Q99" s="26"/>
      <c r="T99" s="26"/>
      <c r="W99" s="26"/>
      <c r="Z99" s="26"/>
      <c r="AC99" s="26"/>
      <c r="AM99" s="6"/>
      <c r="AN99" s="6"/>
    </row>
    <row r="100" spans="1:40" x14ac:dyDescent="0.2">
      <c r="A100">
        <v>351</v>
      </c>
      <c r="B100" s="55">
        <v>771</v>
      </c>
      <c r="C100" t="s">
        <v>55</v>
      </c>
      <c r="D100" t="s">
        <v>114</v>
      </c>
      <c r="E100" s="4" t="s">
        <v>119</v>
      </c>
      <c r="F100" s="23" t="s">
        <v>16</v>
      </c>
      <c r="G100">
        <f>IF(F100=" ",0,MAXA(VLOOKUP(F100,F$23:G$49,2),0))</f>
        <v>2314</v>
      </c>
      <c r="H100" s="26">
        <f>IF(G100=0,0,MAXA(VLOOKUP(G100,G$23:H$49,2),0))</f>
        <v>48</v>
      </c>
      <c r="I100" s="29" t="s">
        <v>16</v>
      </c>
      <c r="J100">
        <f>IF(I100=" ",0,MAXA(VLOOKUP(I100,I$23:J$49,2),0))</f>
        <v>2314</v>
      </c>
      <c r="K100" s="34">
        <f>IF(J100=0,0,MAXA(VLOOKUP(J100,J$23:K$49,2),0))</f>
        <v>48</v>
      </c>
      <c r="L100" s="36" t="s">
        <v>10</v>
      </c>
      <c r="M100">
        <f>IF(L100=" ",0,MAXA(VLOOKUP(L100,L$23:M$49,2),0))</f>
        <v>1324</v>
      </c>
      <c r="N100" s="40">
        <f>IF(M100=0,0,MAXA(VLOOKUP(M100,M$23:N$49,2),0))</f>
        <v>27</v>
      </c>
      <c r="O100" s="9" t="s">
        <v>20</v>
      </c>
      <c r="P100">
        <f>IF(O100=" ",0,MAXA(VLOOKUP(O100,O$23:P$49,2),0))</f>
        <v>3124</v>
      </c>
      <c r="Q100" s="43">
        <f>IF(P100=0,0,MAXA(VLOOKUP(P100,P$23:Q$49,2),0))</f>
        <v>48</v>
      </c>
      <c r="R100" s="44" t="s">
        <v>11</v>
      </c>
      <c r="S100">
        <f>IF(R100=" ",0,MAXA(VLOOKUP(R100,R$23:S$49,2),0))</f>
        <v>1342</v>
      </c>
      <c r="T100" s="49">
        <f>IF(S100=0,0,MAXA(VLOOKUP(S100,S$23:T$49,2),0))</f>
        <v>42.000000000000014</v>
      </c>
      <c r="U100" s="36" t="s">
        <v>14</v>
      </c>
      <c r="V100">
        <f>IF(U100=" ",0,MAXA(VLOOKUP(U100,U$23:V$49,2),0))</f>
        <v>2134</v>
      </c>
      <c r="W100" s="40">
        <f>IF(V100=0,0,MAXA(VLOOKUP(V100,V$23:W$49,2),0))</f>
        <v>48</v>
      </c>
      <c r="X100" s="9" t="s">
        <v>9</v>
      </c>
      <c r="Y100">
        <f>IF(X100=" ",0,MAXA(VLOOKUP(X100,X$23:Y$49,2),0))</f>
        <v>1243</v>
      </c>
      <c r="Z100" s="43">
        <f>IF(Y100=0,0,MAXA(VLOOKUP(Y100,Y$23:Z$49,2),0))</f>
        <v>42</v>
      </c>
      <c r="AA100" s="44" t="s">
        <v>9</v>
      </c>
      <c r="AB100">
        <f>IF(AA100=" ",0,MAXA(VLOOKUP(AA100,AA$23:AB$49,2),0))</f>
        <v>1243</v>
      </c>
      <c r="AC100" s="49">
        <f>IF(AB100=0,0,MAXA(VLOOKUP(AB100,AB$23:AC$49,2),0))</f>
        <v>50</v>
      </c>
      <c r="AD100" s="7">
        <v>35</v>
      </c>
      <c r="AE100" s="13">
        <v>34</v>
      </c>
      <c r="AF100" s="13">
        <v>38</v>
      </c>
      <c r="AG100" s="13">
        <v>40</v>
      </c>
      <c r="AH100" s="15">
        <f>SUM(AE100:AG100)</f>
        <v>112</v>
      </c>
      <c r="AI100" s="17">
        <f>SUM(AD100)</f>
        <v>35</v>
      </c>
      <c r="AJ100" s="19">
        <f>SUM(H100,K100,N100,Q100,T100,W100,Z100,AC100)</f>
        <v>353</v>
      </c>
      <c r="AK100" s="4">
        <f>SUM(AH100,AI100,AJ100)</f>
        <v>500</v>
      </c>
      <c r="AM100" s="6"/>
      <c r="AN100" s="6"/>
    </row>
    <row r="101" spans="1:40" x14ac:dyDescent="0.2">
      <c r="A101">
        <v>352</v>
      </c>
      <c r="B101" s="55">
        <v>772</v>
      </c>
      <c r="C101" t="s">
        <v>115</v>
      </c>
      <c r="D101" t="s">
        <v>116</v>
      </c>
      <c r="E101" s="4" t="s">
        <v>119</v>
      </c>
      <c r="F101" s="23" t="s">
        <v>17</v>
      </c>
      <c r="G101">
        <f>IF(F101=" ",0,MAXA(VLOOKUP(F101,F$23:G$49,2),0))</f>
        <v>2341</v>
      </c>
      <c r="H101" s="26">
        <f>IF(G101=0,0,MAXA(VLOOKUP(G101,G$23:H$49,2),0))</f>
        <v>44.000000000000014</v>
      </c>
      <c r="I101" s="29" t="s">
        <v>16</v>
      </c>
      <c r="J101">
        <f>IF(I101=" ",0,MAXA(VLOOKUP(I101,I$23:J$49,2),0))</f>
        <v>2314</v>
      </c>
      <c r="K101" s="34">
        <f>IF(J101=0,0,MAXA(VLOOKUP(J101,J$23:K$49,2),0))</f>
        <v>48</v>
      </c>
      <c r="L101" s="36" t="s">
        <v>4</v>
      </c>
      <c r="M101">
        <f>IF(L101=" ",0,MAXA(VLOOKUP(L101,L$23:M$49,2),0))</f>
        <v>4231</v>
      </c>
      <c r="N101" s="40">
        <f>IF(M101=0,0,MAXA(VLOOKUP(M101,M$23:N$49,2),0))</f>
        <v>41</v>
      </c>
      <c r="O101" s="9" t="s">
        <v>22</v>
      </c>
      <c r="P101">
        <f>IF(O101=" ",0,MAXA(VLOOKUP(O101,O$23:P$49,2),0))</f>
        <v>3214</v>
      </c>
      <c r="Q101" s="43">
        <f>IF(P101=0,0,MAXA(VLOOKUP(P101,P$23:Q$49,2),0))</f>
        <v>42</v>
      </c>
      <c r="R101" s="44" t="s">
        <v>8</v>
      </c>
      <c r="S101">
        <f>IF(R101=" ",0,MAXA(VLOOKUP(R101,R$23:S$49,2),0))</f>
        <v>1234</v>
      </c>
      <c r="T101" s="49">
        <f>IF(S101=0,0,MAXA(VLOOKUP(S101,S$23:T$49,2),0))</f>
        <v>48.000000000000007</v>
      </c>
      <c r="U101" s="36" t="s">
        <v>16</v>
      </c>
      <c r="V101">
        <f>IF(U101=" ",0,MAXA(VLOOKUP(U101,U$23:V$49,2),0))</f>
        <v>2314</v>
      </c>
      <c r="W101" s="40">
        <f>IF(V101=0,0,MAXA(VLOOKUP(V101,V$23:W$49,2),0))</f>
        <v>50</v>
      </c>
      <c r="X101" s="9" t="s">
        <v>12</v>
      </c>
      <c r="Y101">
        <f>IF(X101=" ",0,MAXA(VLOOKUP(X101,X$23:Y$49,2),0))</f>
        <v>1423</v>
      </c>
      <c r="Z101" s="43">
        <f>IF(Y101=0,0,MAXA(VLOOKUP(Y101,Y$23:Z$49,2),0))</f>
        <v>48</v>
      </c>
      <c r="AA101" s="44" t="s">
        <v>9</v>
      </c>
      <c r="AB101">
        <f>IF(AA101=" ",0,MAXA(VLOOKUP(AA101,AA$23:AB$49,2),0))</f>
        <v>1243</v>
      </c>
      <c r="AC101" s="49">
        <f>IF(AB101=0,0,MAXA(VLOOKUP(AB101,AB$23:AC$49,2),0))</f>
        <v>50</v>
      </c>
      <c r="AD101" s="7">
        <v>25</v>
      </c>
      <c r="AE101" s="13">
        <v>25</v>
      </c>
      <c r="AF101" s="13">
        <v>30</v>
      </c>
      <c r="AG101" s="13">
        <v>30</v>
      </c>
      <c r="AH101" s="15">
        <f>SUM(AE101:AG101)</f>
        <v>85</v>
      </c>
      <c r="AI101" s="17">
        <f>SUM(AD101)</f>
        <v>25</v>
      </c>
      <c r="AJ101" s="19">
        <f>SUM(H101,K101,N101,Q101,T101,W101,Z101,AC101)</f>
        <v>371</v>
      </c>
      <c r="AK101" s="4">
        <f>SUM(AH101,AI101,AJ101)</f>
        <v>481</v>
      </c>
      <c r="AM101" s="6"/>
      <c r="AN101" s="6"/>
    </row>
    <row r="102" spans="1:40" x14ac:dyDescent="0.2">
      <c r="A102">
        <v>353</v>
      </c>
      <c r="B102" s="55">
        <v>773</v>
      </c>
      <c r="C102" t="s">
        <v>117</v>
      </c>
      <c r="D102" t="s">
        <v>118</v>
      </c>
      <c r="E102" s="4" t="s">
        <v>119</v>
      </c>
      <c r="F102" s="23" t="s">
        <v>23</v>
      </c>
      <c r="G102">
        <f>IF(F102=" ",0,MAXA(VLOOKUP(F102,F$23:G$49,2),0))</f>
        <v>3241</v>
      </c>
      <c r="H102" s="26">
        <f>IF(G102=0,0,MAXA(VLOOKUP(G102,G$23:H$49,2),0))</f>
        <v>46.000000000000014</v>
      </c>
      <c r="I102" s="29" t="s">
        <v>19</v>
      </c>
      <c r="J102">
        <f>IF(I102=" ",0,MAXA(VLOOKUP(I102,I$23:J$49,2),0))</f>
        <v>2431</v>
      </c>
      <c r="K102" s="34">
        <f>IF(J102=0,0,MAXA(VLOOKUP(J102,J$23:K$49,2),0))</f>
        <v>34</v>
      </c>
      <c r="L102" s="36" t="s">
        <v>26</v>
      </c>
      <c r="M102">
        <f>IF(L102=" ",0,MAXA(VLOOKUP(L102,L$23:M$49,2),0))</f>
        <v>4123</v>
      </c>
      <c r="N102" s="40">
        <f>IF(M102=0,0,MAXA(VLOOKUP(M102,M$23:N$49,2),0))</f>
        <v>50</v>
      </c>
      <c r="O102" s="9" t="s">
        <v>24</v>
      </c>
      <c r="P102">
        <f>IF(O102=" ",0,MAXA(VLOOKUP(O102,O$23:P$49,2),0))</f>
        <v>3412</v>
      </c>
      <c r="Q102" s="43">
        <f>IF(P102=0,0,MAXA(VLOOKUP(P102,P$23:Q$49,2),0))</f>
        <v>32</v>
      </c>
      <c r="R102" s="44" t="s">
        <v>10</v>
      </c>
      <c r="S102">
        <f>IF(R102=" ",0,MAXA(VLOOKUP(R102,R$23:S$49,2),0))</f>
        <v>1324</v>
      </c>
      <c r="T102" s="49">
        <f>IF(S102=0,0,MAXA(VLOOKUP(S102,S$23:T$49,2),0))</f>
        <v>44.000000000000014</v>
      </c>
      <c r="U102" s="36" t="s">
        <v>14</v>
      </c>
      <c r="V102">
        <f>IF(U102=" ",0,MAXA(VLOOKUP(U102,U$23:V$49,2),0))</f>
        <v>2134</v>
      </c>
      <c r="W102" s="40">
        <f>IF(V102=0,0,MAXA(VLOOKUP(V102,V$23:W$49,2),0))</f>
        <v>48</v>
      </c>
      <c r="X102" s="9" t="s">
        <v>9</v>
      </c>
      <c r="Y102">
        <f>IF(X102=" ",0,MAXA(VLOOKUP(X102,X$23:Y$49,2),0))</f>
        <v>1243</v>
      </c>
      <c r="Z102" s="43">
        <f>IF(Y102=0,0,MAXA(VLOOKUP(Y102,Y$23:Z$49,2),0))</f>
        <v>42</v>
      </c>
      <c r="AA102" s="44" t="s">
        <v>9</v>
      </c>
      <c r="AB102">
        <f>IF(AA102=" ",0,MAXA(VLOOKUP(AA102,AA$23:AB$49,2),0))</f>
        <v>1243</v>
      </c>
      <c r="AC102" s="49">
        <f>IF(AB102=0,0,MAXA(VLOOKUP(AB102,AB$23:AC$49,2),0))</f>
        <v>50</v>
      </c>
      <c r="AD102" s="7">
        <v>20</v>
      </c>
      <c r="AE102" s="13">
        <v>24</v>
      </c>
      <c r="AF102" s="13">
        <v>30</v>
      </c>
      <c r="AG102" s="13">
        <v>35</v>
      </c>
      <c r="AH102" s="15">
        <f>SUM(AE102:AG102)</f>
        <v>89</v>
      </c>
      <c r="AI102" s="17">
        <f>SUM(AD102)</f>
        <v>20</v>
      </c>
      <c r="AJ102" s="19">
        <f>SUM(H102,K102,N102,Q102,T102,W102,Z102,AC102)</f>
        <v>346</v>
      </c>
      <c r="AK102" s="4">
        <f>SUM(AH102,AI102,AJ102)</f>
        <v>455</v>
      </c>
      <c r="AM102" s="6"/>
      <c r="AN102" s="6"/>
    </row>
    <row r="103" spans="1:40" x14ac:dyDescent="0.2">
      <c r="A103" t="s">
        <v>42</v>
      </c>
      <c r="B103" s="55">
        <v>774</v>
      </c>
      <c r="C103" t="s">
        <v>163</v>
      </c>
      <c r="D103" t="s">
        <v>164</v>
      </c>
      <c r="E103" s="4" t="s">
        <v>119</v>
      </c>
      <c r="F103" s="23" t="s">
        <v>25</v>
      </c>
      <c r="G103">
        <f>IF(F103=" ",0,MAXA(VLOOKUP(F103,F$23:G$49,2),0))</f>
        <v>3421</v>
      </c>
      <c r="H103" s="26">
        <f>IF(G103=0,0,MAXA(VLOOKUP(G103,G$23:H$49,2),0))</f>
        <v>38.000000000000028</v>
      </c>
      <c r="I103" s="29" t="s">
        <v>25</v>
      </c>
      <c r="J103">
        <f>IF(I103=" ",0,MAXA(VLOOKUP(I103,I$23:J$49,2),0))</f>
        <v>3421</v>
      </c>
      <c r="K103" s="34">
        <f>IF(J103=0,0,MAXA(VLOOKUP(J103,J$23:K$49,2),0))</f>
        <v>38</v>
      </c>
      <c r="L103" s="36" t="s">
        <v>9</v>
      </c>
      <c r="M103">
        <f>IF(L103=" ",0,MAXA(VLOOKUP(L103,L$23:M$49,2),0))</f>
        <v>1243</v>
      </c>
      <c r="N103" s="40">
        <f>IF(M103=0,0,MAXA(VLOOKUP(M103,M$23:N$49,2),0))</f>
        <v>42</v>
      </c>
      <c r="O103" s="9" t="s">
        <v>8</v>
      </c>
      <c r="P103">
        <f>IF(O103=" ",0,MAXA(VLOOKUP(O103,O$23:P$49,2),0))</f>
        <v>1234</v>
      </c>
      <c r="Q103" s="43">
        <f>IF(P103=0,0,MAXA(VLOOKUP(P103,P$23:Q$49,2),0))</f>
        <v>46</v>
      </c>
      <c r="R103" s="44" t="s">
        <v>11</v>
      </c>
      <c r="S103">
        <f>IF(R103=" ",0,MAXA(VLOOKUP(R103,R$23:S$49,2),0))</f>
        <v>1342</v>
      </c>
      <c r="T103" s="49">
        <f>IF(S103=0,0,MAXA(VLOOKUP(S103,S$23:T$49,2),0))</f>
        <v>42.000000000000014</v>
      </c>
      <c r="U103" s="36" t="s">
        <v>17</v>
      </c>
      <c r="V103">
        <f>IF(U103=" ",0,MAXA(VLOOKUP(U103,U$23:V$49,2),0))</f>
        <v>2341</v>
      </c>
      <c r="W103" s="40">
        <f>IF(V103=0,0,MAXA(VLOOKUP(V103,V$23:W$49,2),0))</f>
        <v>46.000000000000014</v>
      </c>
      <c r="X103" s="9" t="s">
        <v>23</v>
      </c>
      <c r="Y103">
        <f>IF(X103=" ",0,MAXA(VLOOKUP(X103,X$23:Y$49,2),0))</f>
        <v>3241</v>
      </c>
      <c r="Z103" s="43">
        <f>IF(Y103=0,0,MAXA(VLOOKUP(Y103,Y$23:Z$49,2),0))</f>
        <v>20.999999999999979</v>
      </c>
      <c r="AA103" s="44" t="s">
        <v>13</v>
      </c>
      <c r="AB103">
        <f>IF(AA103=" ",0,MAXA(VLOOKUP(AA103,AA$23:AB$49,2),0))</f>
        <v>1432</v>
      </c>
      <c r="AC103" s="49">
        <f>IF(AB103=0,0,MAXA(VLOOKUP(AB103,AB$23:AC$49,2),0))</f>
        <v>37.999999999999972</v>
      </c>
      <c r="AD103" s="7">
        <v>20</v>
      </c>
      <c r="AE103" s="13">
        <v>28</v>
      </c>
      <c r="AF103" s="13">
        <v>30</v>
      </c>
      <c r="AG103" s="13">
        <v>30</v>
      </c>
      <c r="AH103" s="15">
        <f>SUM(AE103:AG103)</f>
        <v>88</v>
      </c>
      <c r="AI103" s="17">
        <f>SUM(AD103)</f>
        <v>20</v>
      </c>
      <c r="AJ103" s="19">
        <f>SUM(H103,K103,N103,Q103,T103,W103,Z103,AC103)</f>
        <v>311</v>
      </c>
      <c r="AK103" s="4">
        <f>SUM(AH103,AI103,AJ103)</f>
        <v>419</v>
      </c>
      <c r="AM103" s="6"/>
      <c r="AN103" s="6"/>
    </row>
    <row r="104" spans="1:40" x14ac:dyDescent="0.2">
      <c r="B104" s="55"/>
      <c r="K104" s="26"/>
      <c r="N104" s="26"/>
      <c r="Q104" s="26"/>
      <c r="T104" s="26"/>
      <c r="W104" s="26"/>
      <c r="Z104" s="26"/>
      <c r="AC104" s="26"/>
      <c r="AM104" s="6"/>
      <c r="AN104" s="6"/>
    </row>
    <row r="105" spans="1:40" x14ac:dyDescent="0.2">
      <c r="B105" s="55">
        <v>782</v>
      </c>
      <c r="C105" t="s">
        <v>158</v>
      </c>
      <c r="D105" t="s">
        <v>159</v>
      </c>
      <c r="E105" s="4" t="s">
        <v>121</v>
      </c>
      <c r="F105" s="23" t="s">
        <v>16</v>
      </c>
      <c r="G105">
        <f>IF(F105=" ",0,MAXA(VLOOKUP(F105,F$23:G$49,2),0))</f>
        <v>2314</v>
      </c>
      <c r="H105" s="26">
        <f>IF(G105=0,0,MAXA(VLOOKUP(G105,G$23:H$49,2),0))</f>
        <v>48</v>
      </c>
      <c r="I105" s="29" t="s">
        <v>16</v>
      </c>
      <c r="J105">
        <f>IF(I105=" ",0,MAXA(VLOOKUP(I105,I$23:J$49,2),0))</f>
        <v>2314</v>
      </c>
      <c r="K105" s="34">
        <f>IF(J105=0,0,MAXA(VLOOKUP(J105,J$23:K$49,2),0))</f>
        <v>48</v>
      </c>
      <c r="L105" s="36" t="s">
        <v>17</v>
      </c>
      <c r="M105">
        <f>IF(L105=" ",0,MAXA(VLOOKUP(L105,L$23:M$49,2),0))</f>
        <v>2341</v>
      </c>
      <c r="N105" s="40">
        <f>IF(M105=0,0,MAXA(VLOOKUP(M105,M$23:N$49,2),0))</f>
        <v>26</v>
      </c>
      <c r="O105" s="9" t="s">
        <v>15</v>
      </c>
      <c r="P105">
        <f>IF(O105=" ",0,MAXA(VLOOKUP(O105,O$23:P$49,2),0))</f>
        <v>2143</v>
      </c>
      <c r="Q105" s="43">
        <f>IF(P105=0,0,MAXA(VLOOKUP(P105,P$23:Q$49,2),0))</f>
        <v>31</v>
      </c>
      <c r="R105" s="44" t="s">
        <v>26</v>
      </c>
      <c r="S105">
        <f>IF(R105=" ",0,MAXA(VLOOKUP(R105,R$23:S$49,2),0))</f>
        <v>4123</v>
      </c>
      <c r="T105" s="49">
        <f>IF(S105=0,0,MAXA(VLOOKUP(S105,S$23:T$49,2),0))</f>
        <v>44</v>
      </c>
      <c r="U105" s="36" t="s">
        <v>9</v>
      </c>
      <c r="V105">
        <f>IF(U105=" ",0,MAXA(VLOOKUP(U105,U$23:V$49,2),0))</f>
        <v>1243</v>
      </c>
      <c r="W105" s="40">
        <f>IF(V105=0,0,MAXA(VLOOKUP(V105,V$23:W$49,2),0))</f>
        <v>36.000000000000014</v>
      </c>
      <c r="X105" s="9" t="s">
        <v>19</v>
      </c>
      <c r="Y105">
        <f>IF(X105=" ",0,MAXA(VLOOKUP(X105,X$23:Y$49,2),0))</f>
        <v>2431</v>
      </c>
      <c r="Z105" s="43">
        <f>IF(Y105=0,0,MAXA(VLOOKUP(Y105,Y$23:Z$49,2),0))</f>
        <v>32.999999999999993</v>
      </c>
      <c r="AA105" s="44" t="s">
        <v>10</v>
      </c>
      <c r="AB105">
        <f>IF(AA105=" ",0,MAXA(VLOOKUP(AA105,AA$23:AB$49,2),0))</f>
        <v>1324</v>
      </c>
      <c r="AC105" s="49">
        <f>IF(AB105=0,0,MAXA(VLOOKUP(AB105,AB$23:AC$49,2),0))</f>
        <v>40.999999999999943</v>
      </c>
      <c r="AD105" s="7">
        <v>25</v>
      </c>
      <c r="AE105" s="13">
        <v>14</v>
      </c>
      <c r="AF105" s="13">
        <v>25</v>
      </c>
      <c r="AG105" s="13">
        <v>20</v>
      </c>
      <c r="AH105" s="15">
        <f>SUM(AE105:AG105)</f>
        <v>59</v>
      </c>
      <c r="AI105" s="17">
        <f>SUM(AD105)</f>
        <v>25</v>
      </c>
      <c r="AJ105" s="19">
        <f>SUM(H105,K105,N105,Q105,T105,W105,Z105,AC105)</f>
        <v>306.99999999999994</v>
      </c>
      <c r="AK105" s="4">
        <f>SUM(AH105,AI105,AJ105)</f>
        <v>390.99999999999994</v>
      </c>
      <c r="AM105" s="6"/>
      <c r="AN105" s="6"/>
    </row>
    <row r="106" spans="1:40" x14ac:dyDescent="0.2">
      <c r="B106" s="55">
        <v>783</v>
      </c>
      <c r="C106" t="s">
        <v>160</v>
      </c>
      <c r="D106" t="s">
        <v>161</v>
      </c>
      <c r="E106" s="4" t="s">
        <v>121</v>
      </c>
      <c r="F106" s="23" t="s">
        <v>17</v>
      </c>
      <c r="G106">
        <f>IF(F106=" ",0,MAXA(VLOOKUP(F106,F$23:G$49,2),0))</f>
        <v>2341</v>
      </c>
      <c r="H106" s="26">
        <f>IF(G106=0,0,MAXA(VLOOKUP(G106,G$23:H$49,2),0))</f>
        <v>44.000000000000014</v>
      </c>
      <c r="I106" s="29" t="s">
        <v>15</v>
      </c>
      <c r="J106">
        <f>IF(I106=" ",0,MAXA(VLOOKUP(I106,I$23:J$49,2),0))</f>
        <v>2143</v>
      </c>
      <c r="K106" s="34">
        <f>IF(J106=0,0,MAXA(VLOOKUP(J106,J$23:K$49,2),0))</f>
        <v>35</v>
      </c>
      <c r="L106" s="36" t="s">
        <v>11</v>
      </c>
      <c r="M106">
        <f>IF(L106=" ",0,MAXA(VLOOKUP(L106,L$23:M$49,2),0))</f>
        <v>1342</v>
      </c>
      <c r="N106" s="40">
        <f>IF(M106=0,0,MAXA(VLOOKUP(M106,M$23:N$49,2),0))</f>
        <v>32</v>
      </c>
      <c r="O106" s="9" t="s">
        <v>27</v>
      </c>
      <c r="P106">
        <f>IF(O106=" ",0,MAXA(VLOOKUP(O106,O$23:P$49,2),0))</f>
        <v>4132</v>
      </c>
      <c r="Q106" s="43">
        <f>IF(P106=0,0,MAXA(VLOOKUP(P106,P$23:Q$49,2),0))</f>
        <v>25</v>
      </c>
      <c r="R106" s="44" t="s">
        <v>20</v>
      </c>
      <c r="S106">
        <f>IF(R106=" ",0,MAXA(VLOOKUP(R106,R$23:S$49,2),0))</f>
        <v>3124</v>
      </c>
      <c r="T106" s="49">
        <f>IF(S106=0,0,MAXA(VLOOKUP(S106,S$23:T$49,2),0))</f>
        <v>38.000000000000021</v>
      </c>
      <c r="U106" s="36" t="s">
        <v>16</v>
      </c>
      <c r="V106">
        <f>IF(U106=" ",0,MAXA(VLOOKUP(U106,U$23:V$49,2),0))</f>
        <v>2314</v>
      </c>
      <c r="W106" s="40">
        <f>IF(V106=0,0,MAXA(VLOOKUP(V106,V$23:W$49,2),0))</f>
        <v>50</v>
      </c>
      <c r="X106" s="9" t="s">
        <v>18</v>
      </c>
      <c r="Y106">
        <f>IF(X106=" ",0,MAXA(VLOOKUP(X106,X$23:Y$49,2),0))</f>
        <v>2413</v>
      </c>
      <c r="Z106" s="43">
        <f>IF(Y106=0,0,MAXA(VLOOKUP(Y106,Y$23:Z$49,2),0))</f>
        <v>40</v>
      </c>
      <c r="AA106" s="44" t="s">
        <v>16</v>
      </c>
      <c r="AB106">
        <f>IF(AA106=" ",0,MAXA(VLOOKUP(AA106,AA$23:AB$49,2),0))</f>
        <v>2314</v>
      </c>
      <c r="AC106" s="49">
        <f>IF(AB106=0,0,MAXA(VLOOKUP(AB106,AB$23:AC$49,2),0))</f>
        <v>30.999999999999943</v>
      </c>
      <c r="AD106" s="7">
        <v>20</v>
      </c>
      <c r="AE106" s="13">
        <v>20</v>
      </c>
      <c r="AF106" s="13">
        <v>25</v>
      </c>
      <c r="AG106" s="13">
        <v>32</v>
      </c>
      <c r="AH106" s="15">
        <f>SUM(AE106:AG106)</f>
        <v>77</v>
      </c>
      <c r="AI106" s="17">
        <f>SUM(AD106)</f>
        <v>20</v>
      </c>
      <c r="AJ106" s="19">
        <f>SUM(H106,K106,N106,Q106,T106,W106,Z106,AC106)</f>
        <v>294.99999999999994</v>
      </c>
      <c r="AK106" s="4">
        <f>SUM(AH106,AI106,AJ106)</f>
        <v>391.99999999999994</v>
      </c>
      <c r="AM106" s="6"/>
      <c r="AN106" s="6"/>
    </row>
    <row r="107" spans="1:40" x14ac:dyDescent="0.2">
      <c r="B107" s="55">
        <v>784</v>
      </c>
      <c r="C107" t="s">
        <v>122</v>
      </c>
      <c r="D107" t="s">
        <v>162</v>
      </c>
      <c r="E107" s="4" t="s">
        <v>121</v>
      </c>
      <c r="F107" s="23" t="s">
        <v>14</v>
      </c>
      <c r="G107">
        <f>IF(F107=" ",0,MAXA(VLOOKUP(F107,F$23:G$49,2),0))</f>
        <v>2134</v>
      </c>
      <c r="H107" s="26">
        <f>IF(G107=0,0,MAXA(VLOOKUP(G107,G$23:H$49,2),0))</f>
        <v>42</v>
      </c>
      <c r="I107" s="29" t="s">
        <v>15</v>
      </c>
      <c r="J107">
        <f>IF(I107=" ",0,MAXA(VLOOKUP(I107,I$23:J$49,2),0))</f>
        <v>2143</v>
      </c>
      <c r="K107" s="34">
        <f>IF(J107=0,0,MAXA(VLOOKUP(J107,J$23:K$49,2),0))</f>
        <v>35</v>
      </c>
      <c r="L107" s="36" t="s">
        <v>20</v>
      </c>
      <c r="M107">
        <f>IF(L107=" ",0,MAXA(VLOOKUP(L107,L$23:M$49,2),0))</f>
        <v>3124</v>
      </c>
      <c r="N107" s="40">
        <f>IF(M107=0,0,MAXA(VLOOKUP(M107,M$23:N$49,2),0))</f>
        <v>20</v>
      </c>
      <c r="O107" s="9" t="s">
        <v>10</v>
      </c>
      <c r="P107">
        <f>IF(O107=" ",0,MAXA(VLOOKUP(O107,O$23:P$49,2),0))</f>
        <v>1324</v>
      </c>
      <c r="Q107" s="43">
        <f>IF(P107=0,0,MAXA(VLOOKUP(P107,P$23:Q$49,2),0))</f>
        <v>50</v>
      </c>
      <c r="R107" s="44" t="s">
        <v>15</v>
      </c>
      <c r="S107">
        <f>IF(R107=" ",0,MAXA(VLOOKUP(R107,R$23:S$49,2),0))</f>
        <v>2143</v>
      </c>
      <c r="T107" s="49">
        <f>IF(S107=0,0,MAXA(VLOOKUP(S107,S$23:T$49,2),0))</f>
        <v>48</v>
      </c>
      <c r="U107" s="36" t="s">
        <v>10</v>
      </c>
      <c r="V107">
        <f>IF(U107=" ",0,MAXA(VLOOKUP(U107,U$23:V$49,2),0))</f>
        <v>1324</v>
      </c>
      <c r="W107" s="40">
        <f>IF(V107=0,0,MAXA(VLOOKUP(V107,V$23:W$49,2),0))</f>
        <v>38</v>
      </c>
      <c r="X107" s="9" t="s">
        <v>16</v>
      </c>
      <c r="Y107">
        <f>IF(X107=" ",0,MAXA(VLOOKUP(X107,X$23:Y$49,2),0))</f>
        <v>2314</v>
      </c>
      <c r="Z107" s="43">
        <f>IF(Y107=0,0,MAXA(VLOOKUP(Y107,Y$23:Z$49,2),0))</f>
        <v>21.999999999999986</v>
      </c>
      <c r="AA107" s="44" t="s">
        <v>9</v>
      </c>
      <c r="AB107">
        <f>IF(AA107=" ",0,MAXA(VLOOKUP(AA107,AA$23:AB$49,2),0))</f>
        <v>1243</v>
      </c>
      <c r="AC107" s="49">
        <f>IF(AB107=0,0,MAXA(VLOOKUP(AB107,AB$23:AC$49,2),0))</f>
        <v>50</v>
      </c>
      <c r="AD107" s="7">
        <v>25</v>
      </c>
      <c r="AE107" s="13">
        <v>21</v>
      </c>
      <c r="AF107" s="13">
        <v>25</v>
      </c>
      <c r="AG107" s="13">
        <v>20</v>
      </c>
      <c r="AH107" s="15">
        <f>SUM(AE107:AG107)</f>
        <v>66</v>
      </c>
      <c r="AI107" s="17">
        <f>SUM(AD107)</f>
        <v>25</v>
      </c>
      <c r="AJ107" s="19">
        <f>SUM(H107,K107,N107,Q107,T107,W107,Z107,AC107)</f>
        <v>305</v>
      </c>
      <c r="AK107" s="4">
        <f>SUM(AH107,AI107,AJ107)</f>
        <v>396</v>
      </c>
      <c r="AM107" s="6"/>
      <c r="AN107" s="6"/>
    </row>
    <row r="108" spans="1:40" x14ac:dyDescent="0.2">
      <c r="B108" s="55"/>
    </row>
    <row r="109" spans="1:40" x14ac:dyDescent="0.2">
      <c r="A109">
        <v>201</v>
      </c>
      <c r="B109" s="55">
        <v>791</v>
      </c>
      <c r="C109" t="s">
        <v>123</v>
      </c>
      <c r="D109" t="s">
        <v>124</v>
      </c>
      <c r="E109" s="58" t="s">
        <v>125</v>
      </c>
      <c r="F109" s="23" t="s">
        <v>23</v>
      </c>
      <c r="G109">
        <f>IF(F109=" ",0,MAXA(VLOOKUP(F109,F$23:G$49,2),0))</f>
        <v>3241</v>
      </c>
      <c r="H109" s="26">
        <f>IF(G109=0,0,MAXA(VLOOKUP(G109,G$23:H$49,2),0))</f>
        <v>46.000000000000014</v>
      </c>
      <c r="I109" s="29" t="s">
        <v>10</v>
      </c>
      <c r="J109">
        <f>IF(I109=" ",0,MAXA(VLOOKUP(I109,I$23:J$49,2),0))</f>
        <v>1324</v>
      </c>
      <c r="K109" s="34">
        <f>IF(J109=0,0,MAXA(VLOOKUP(J109,J$23:K$49,2),0))</f>
        <v>44</v>
      </c>
      <c r="L109" s="36" t="s">
        <v>15</v>
      </c>
      <c r="M109">
        <f>IF(L109=" ",0,MAXA(VLOOKUP(L109,L$23:M$49,2),0))</f>
        <v>2143</v>
      </c>
      <c r="N109" s="40">
        <f>IF(M109=0,0,MAXA(VLOOKUP(M109,M$23:N$49,2),0))</f>
        <v>40</v>
      </c>
      <c r="O109" s="9" t="s">
        <v>11</v>
      </c>
      <c r="P109">
        <f>IF(O109=" ",0,MAXA(VLOOKUP(O109,O$23:P$49,2),0))</f>
        <v>1342</v>
      </c>
      <c r="Q109" s="43">
        <f>IF(P109=0,0,MAXA(VLOOKUP(P109,P$23:Q$49,2),0))</f>
        <v>45</v>
      </c>
      <c r="R109" s="44" t="s">
        <v>14</v>
      </c>
      <c r="S109">
        <f>IF(R109=" ",0,MAXA(VLOOKUP(R109,R$23:S$49,2),0))</f>
        <v>2134</v>
      </c>
      <c r="T109" s="49">
        <f>IF(S109=0,0,MAXA(VLOOKUP(S109,S$23:T$49,2),0))</f>
        <v>46.000000000000007</v>
      </c>
      <c r="U109" s="36" t="s">
        <v>16</v>
      </c>
      <c r="V109">
        <f>IF(U109=" ",0,MAXA(VLOOKUP(U109,U$23:V$49,2),0))</f>
        <v>2314</v>
      </c>
      <c r="W109" s="40">
        <f>IF(V109=0,0,MAXA(VLOOKUP(V109,V$23:W$49,2),0))</f>
        <v>50</v>
      </c>
      <c r="X109" s="9" t="s">
        <v>15</v>
      </c>
      <c r="Y109">
        <f>IF(X109=" ",0,MAXA(VLOOKUP(X109,X$23:Y$49,2),0))</f>
        <v>2143</v>
      </c>
      <c r="Z109" s="43">
        <f>IF(Y109=0,0,MAXA(VLOOKUP(Y109,Y$23:Z$49,2),0))</f>
        <v>38</v>
      </c>
      <c r="AA109" s="44" t="s">
        <v>9</v>
      </c>
      <c r="AB109">
        <f>IF(AA109=" ",0,MAXA(VLOOKUP(AA109,AA$23:AB$49,2),0))</f>
        <v>1243</v>
      </c>
      <c r="AC109" s="49">
        <f>IF(AB109=0,0,MAXA(VLOOKUP(AB109,AB$23:AC$49,2),0))</f>
        <v>50</v>
      </c>
      <c r="AD109" s="7">
        <v>25</v>
      </c>
      <c r="AE109" s="13">
        <v>32</v>
      </c>
      <c r="AF109" s="13">
        <v>38</v>
      </c>
      <c r="AG109" s="13">
        <v>35</v>
      </c>
      <c r="AH109" s="15">
        <f>SUM(AE109:AG109)</f>
        <v>105</v>
      </c>
      <c r="AI109" s="17">
        <f>SUM(AD109)</f>
        <v>25</v>
      </c>
      <c r="AJ109" s="19">
        <f>SUM(H109,K109,N109,Q109,T109,W109,Z109,AC109)</f>
        <v>359</v>
      </c>
      <c r="AK109" s="4">
        <f>SUM(AH109,AI109,AJ109)</f>
        <v>489</v>
      </c>
      <c r="AM109" s="6"/>
      <c r="AN109" s="6"/>
    </row>
    <row r="110" spans="1:40" x14ac:dyDescent="0.2">
      <c r="B110" s="55"/>
      <c r="K110" s="26"/>
      <c r="N110" s="26"/>
      <c r="Q110" s="26"/>
      <c r="T110" s="26"/>
      <c r="W110" s="26"/>
      <c r="Z110" s="26"/>
      <c r="AC110" s="26"/>
      <c r="AM110" s="6"/>
      <c r="AN110" s="6"/>
    </row>
    <row r="111" spans="1:40" x14ac:dyDescent="0.2">
      <c r="A111">
        <v>372</v>
      </c>
      <c r="B111" s="55">
        <v>801</v>
      </c>
      <c r="C111" t="s">
        <v>103</v>
      </c>
      <c r="D111" t="s">
        <v>126</v>
      </c>
      <c r="E111" s="4" t="s">
        <v>131</v>
      </c>
      <c r="F111" s="23" t="s">
        <v>22</v>
      </c>
      <c r="G111">
        <f>IF(F111=" ",0,MAXA(VLOOKUP(F111,F$23:G$49,2),0))</f>
        <v>3214</v>
      </c>
      <c r="H111" s="26">
        <f>IF(G111=0,0,MAXA(VLOOKUP(G111,G$23:H$49,2),0))</f>
        <v>50</v>
      </c>
      <c r="I111" s="29" t="s">
        <v>22</v>
      </c>
      <c r="J111">
        <f>IF(I111=" ",0,MAXA(VLOOKUP(I111,I$23:J$49,2),0))</f>
        <v>3214</v>
      </c>
      <c r="K111" s="34">
        <f>IF(J111=0,0,MAXA(VLOOKUP(J111,J$23:K$49,2),0))</f>
        <v>50</v>
      </c>
      <c r="L111" s="36" t="s">
        <v>28</v>
      </c>
      <c r="M111">
        <f>IF(L111=" ",0,MAXA(VLOOKUP(L111,L$23:M$49,2),0))</f>
        <v>4213</v>
      </c>
      <c r="N111" s="40">
        <f>IF(M111=0,0,MAXA(VLOOKUP(M111,M$23:N$49,2),0))</f>
        <v>48</v>
      </c>
      <c r="O111" s="9" t="s">
        <v>10</v>
      </c>
      <c r="P111">
        <f>IF(O111=" ",0,MAXA(VLOOKUP(O111,O$23:P$49,2),0))</f>
        <v>1324</v>
      </c>
      <c r="Q111" s="43">
        <f>IF(P111=0,0,MAXA(VLOOKUP(P111,P$23:Q$49,2),0))</f>
        <v>50</v>
      </c>
      <c r="R111" s="44" t="s">
        <v>9</v>
      </c>
      <c r="S111">
        <f>IF(R111=" ",0,MAXA(VLOOKUP(R111,R$23:S$49,2),0))</f>
        <v>1243</v>
      </c>
      <c r="T111" s="49">
        <f>IF(S111=0,0,MAXA(VLOOKUP(S111,S$23:T$49,2),0))</f>
        <v>50</v>
      </c>
      <c r="U111" s="36" t="s">
        <v>16</v>
      </c>
      <c r="V111">
        <f>IF(U111=" ",0,MAXA(VLOOKUP(U111,U$23:V$49,2),0))</f>
        <v>2314</v>
      </c>
      <c r="W111" s="40">
        <f>IF(V111=0,0,MAXA(VLOOKUP(V111,V$23:W$49,2),0))</f>
        <v>50</v>
      </c>
      <c r="X111" s="9" t="s">
        <v>12</v>
      </c>
      <c r="Y111">
        <f>IF(X111=" ",0,MAXA(VLOOKUP(X111,X$23:Y$49,2),0))</f>
        <v>1423</v>
      </c>
      <c r="Z111" s="43">
        <f>IF(Y111=0,0,MAXA(VLOOKUP(Y111,Y$23:Z$49,2),0))</f>
        <v>48</v>
      </c>
      <c r="AA111" s="44" t="s">
        <v>9</v>
      </c>
      <c r="AB111">
        <f>IF(AA111=" ",0,MAXA(VLOOKUP(AA111,AA$23:AB$49,2),0))</f>
        <v>1243</v>
      </c>
      <c r="AC111" s="49">
        <f>IF(AB111=0,0,MAXA(VLOOKUP(AB111,AB$23:AC$49,2),0))</f>
        <v>50</v>
      </c>
      <c r="AD111" s="7">
        <v>30</v>
      </c>
      <c r="AE111" s="13">
        <v>40</v>
      </c>
      <c r="AF111" s="13">
        <v>41</v>
      </c>
      <c r="AG111" s="13">
        <v>42</v>
      </c>
      <c r="AH111" s="15">
        <f>SUM(AE111:AG111)</f>
        <v>123</v>
      </c>
      <c r="AI111" s="17">
        <f>SUM(AD111)</f>
        <v>30</v>
      </c>
      <c r="AJ111" s="19">
        <f>SUM(H111,K111,N111,Q111,T111,W111,Z111,AC111)</f>
        <v>396</v>
      </c>
      <c r="AK111" s="4">
        <f>SUM(AH111,AI111,AJ111)</f>
        <v>549</v>
      </c>
      <c r="AM111" s="6"/>
      <c r="AN111" s="6"/>
    </row>
    <row r="112" spans="1:40" x14ac:dyDescent="0.2">
      <c r="A112">
        <v>374</v>
      </c>
      <c r="B112" s="55">
        <v>802</v>
      </c>
      <c r="C112" t="s">
        <v>127</v>
      </c>
      <c r="D112" t="s">
        <v>128</v>
      </c>
      <c r="E112" s="4" t="s">
        <v>131</v>
      </c>
      <c r="F112" s="23" t="s">
        <v>16</v>
      </c>
      <c r="G112">
        <f>IF(F112=" ",0,MAXA(VLOOKUP(F112,F$23:G$49,2),0))</f>
        <v>2314</v>
      </c>
      <c r="H112" s="26">
        <f>IF(G112=0,0,MAXA(VLOOKUP(G112,G$23:H$49,2),0))</f>
        <v>48</v>
      </c>
      <c r="I112" s="29" t="s">
        <v>16</v>
      </c>
      <c r="J112">
        <f>IF(I112=" ",0,MAXA(VLOOKUP(I112,I$23:J$49,2),0))</f>
        <v>2314</v>
      </c>
      <c r="K112" s="34">
        <f>IF(J112=0,0,MAXA(VLOOKUP(J112,J$23:K$49,2),0))</f>
        <v>48</v>
      </c>
      <c r="L112" s="36" t="s">
        <v>15</v>
      </c>
      <c r="M112">
        <f>IF(L112=" ",0,MAXA(VLOOKUP(L112,L$23:M$49,2),0))</f>
        <v>2143</v>
      </c>
      <c r="N112" s="40">
        <f>IF(M112=0,0,MAXA(VLOOKUP(M112,M$23:N$49,2),0))</f>
        <v>40</v>
      </c>
      <c r="O112" s="9" t="s">
        <v>8</v>
      </c>
      <c r="P112">
        <f>IF(O112=" ",0,MAXA(VLOOKUP(O112,O$23:P$49,2),0))</f>
        <v>1234</v>
      </c>
      <c r="Q112" s="43">
        <f>IF(P112=0,0,MAXA(VLOOKUP(P112,P$23:Q$49,2),0))</f>
        <v>46</v>
      </c>
      <c r="R112" s="44" t="s">
        <v>8</v>
      </c>
      <c r="S112">
        <f>IF(R112=" ",0,MAXA(VLOOKUP(R112,R$23:S$49,2),0))</f>
        <v>1234</v>
      </c>
      <c r="T112" s="49">
        <f>IF(S112=0,0,MAXA(VLOOKUP(S112,S$23:T$49,2),0))</f>
        <v>48.000000000000007</v>
      </c>
      <c r="U112" s="36" t="s">
        <v>14</v>
      </c>
      <c r="V112">
        <f>IF(U112=" ",0,MAXA(VLOOKUP(U112,U$23:V$49,2),0))</f>
        <v>2134</v>
      </c>
      <c r="W112" s="40">
        <f>IF(V112=0,0,MAXA(VLOOKUP(V112,V$23:W$49,2),0))</f>
        <v>48</v>
      </c>
      <c r="X112" s="9" t="s">
        <v>9</v>
      </c>
      <c r="Y112">
        <f>IF(X112=" ",0,MAXA(VLOOKUP(X112,X$23:Y$49,2),0))</f>
        <v>1243</v>
      </c>
      <c r="Z112" s="43">
        <f>IF(Y112=0,0,MAXA(VLOOKUP(Y112,Y$23:Z$49,2),0))</f>
        <v>42</v>
      </c>
      <c r="AA112" s="44" t="s">
        <v>9</v>
      </c>
      <c r="AB112">
        <f>IF(AA112=" ",0,MAXA(VLOOKUP(AA112,AA$23:AB$49,2),0))</f>
        <v>1243</v>
      </c>
      <c r="AC112" s="49">
        <f>IF(AB112=0,0,MAXA(VLOOKUP(AB112,AB$23:AC$49,2),0))</f>
        <v>50</v>
      </c>
      <c r="AD112" s="7">
        <v>40</v>
      </c>
      <c r="AE112" s="13">
        <v>34</v>
      </c>
      <c r="AF112" s="13">
        <v>37</v>
      </c>
      <c r="AG112" s="13">
        <v>38</v>
      </c>
      <c r="AH112" s="15">
        <f>SUM(AE112:AG112)</f>
        <v>109</v>
      </c>
      <c r="AI112" s="17">
        <f>SUM(AD112)</f>
        <v>40</v>
      </c>
      <c r="AJ112" s="19">
        <f>SUM(H112,K112,N112,Q112,T112,W112,Z112,AC112)</f>
        <v>370</v>
      </c>
      <c r="AK112" s="4">
        <f>SUM(AH112,AI112,AJ112)</f>
        <v>519</v>
      </c>
      <c r="AM112" s="6"/>
      <c r="AN112" s="6"/>
    </row>
    <row r="113" spans="1:40" x14ac:dyDescent="0.2">
      <c r="A113">
        <v>384</v>
      </c>
      <c r="B113" s="55">
        <v>803</v>
      </c>
      <c r="C113" t="s">
        <v>129</v>
      </c>
      <c r="D113" t="s">
        <v>130</v>
      </c>
      <c r="E113" s="4" t="s">
        <v>131</v>
      </c>
      <c r="F113" s="23" t="s">
        <v>22</v>
      </c>
      <c r="G113">
        <f>IF(F113=" ",0,MAXA(VLOOKUP(F113,F$23:G$49,2),0))</f>
        <v>3214</v>
      </c>
      <c r="H113" s="26">
        <f>IF(G113=0,0,MAXA(VLOOKUP(G113,G$23:H$49,2),0))</f>
        <v>50</v>
      </c>
      <c r="I113" s="29" t="s">
        <v>16</v>
      </c>
      <c r="J113">
        <f>IF(I113=" ",0,MAXA(VLOOKUP(I113,I$23:J$49,2),0))</f>
        <v>2314</v>
      </c>
      <c r="K113" s="34">
        <f>IF(J113=0,0,MAXA(VLOOKUP(J113,J$23:K$49,2),0))</f>
        <v>48</v>
      </c>
      <c r="L113" s="36" t="s">
        <v>26</v>
      </c>
      <c r="M113">
        <f>IF(L113=" ",0,MAXA(VLOOKUP(L113,L$23:M$49,2),0))</f>
        <v>4123</v>
      </c>
      <c r="N113" s="40">
        <f>IF(M113=0,0,MAXA(VLOOKUP(M113,M$23:N$49,2),0))</f>
        <v>50</v>
      </c>
      <c r="O113" s="9" t="s">
        <v>10</v>
      </c>
      <c r="P113">
        <f>IF(O113=" ",0,MAXA(VLOOKUP(O113,O$23:P$49,2),0))</f>
        <v>1324</v>
      </c>
      <c r="Q113" s="43">
        <f>IF(P113=0,0,MAXA(VLOOKUP(P113,P$23:Q$49,2),0))</f>
        <v>50</v>
      </c>
      <c r="R113" s="44" t="s">
        <v>10</v>
      </c>
      <c r="S113">
        <f>IF(R113=" ",0,MAXA(VLOOKUP(R113,R$23:S$49,2),0))</f>
        <v>1324</v>
      </c>
      <c r="T113" s="49">
        <f>IF(S113=0,0,MAXA(VLOOKUP(S113,S$23:T$49,2),0))</f>
        <v>44.000000000000014</v>
      </c>
      <c r="U113" s="36" t="s">
        <v>14</v>
      </c>
      <c r="V113">
        <f>IF(U113=" ",0,MAXA(VLOOKUP(U113,U$23:V$49,2),0))</f>
        <v>2134</v>
      </c>
      <c r="W113" s="40">
        <f>IF(V113=0,0,MAXA(VLOOKUP(V113,V$23:W$49,2),0))</f>
        <v>48</v>
      </c>
      <c r="X113" s="9" t="s">
        <v>9</v>
      </c>
      <c r="Y113">
        <f>IF(X113=" ",0,MAXA(VLOOKUP(X113,X$23:Y$49,2),0))</f>
        <v>1243</v>
      </c>
      <c r="Z113" s="43">
        <f>IF(Y113=0,0,MAXA(VLOOKUP(Y113,Y$23:Z$49,2),0))</f>
        <v>42</v>
      </c>
      <c r="AA113" s="44" t="s">
        <v>8</v>
      </c>
      <c r="AB113">
        <f>IF(AA113=" ",0,MAXA(VLOOKUP(AA113,AA$23:AB$49,2),0))</f>
        <v>1234</v>
      </c>
      <c r="AC113" s="49">
        <f>IF(AB113=0,0,MAXA(VLOOKUP(AB113,AB$23:AC$49,2),0))</f>
        <v>47.999999999999972</v>
      </c>
      <c r="AD113" s="7">
        <v>35</v>
      </c>
      <c r="AE113" s="13">
        <v>39</v>
      </c>
      <c r="AF113" s="13">
        <v>45</v>
      </c>
      <c r="AG113" s="13">
        <v>42</v>
      </c>
      <c r="AH113" s="15">
        <f>SUM(AE113:AG113)</f>
        <v>126</v>
      </c>
      <c r="AI113" s="17">
        <f>SUM(AD113)</f>
        <v>35</v>
      </c>
      <c r="AJ113" s="19">
        <f>SUM(H113,K113,N113,Q113,T113,W113,Z113,AC113)</f>
        <v>380</v>
      </c>
      <c r="AK113" s="4">
        <f>SUM(AH113,AI113,AJ113)</f>
        <v>541</v>
      </c>
      <c r="AM113" s="6"/>
      <c r="AN113" s="6"/>
    </row>
    <row r="114" spans="1:40" x14ac:dyDescent="0.2">
      <c r="B114" s="55"/>
    </row>
    <row r="115" spans="1:40" x14ac:dyDescent="0.2">
      <c r="B115" s="55">
        <v>811</v>
      </c>
      <c r="C115" t="s">
        <v>132</v>
      </c>
      <c r="D115" t="s">
        <v>133</v>
      </c>
      <c r="E115" s="4" t="s">
        <v>134</v>
      </c>
      <c r="F115" s="23" t="s">
        <v>23</v>
      </c>
      <c r="G115">
        <f>IF(F115=" ",0,MAXA(VLOOKUP(F115,F$23:G$49,2),0))</f>
        <v>3241</v>
      </c>
      <c r="H115" s="26">
        <f>IF(G115=0,0,MAXA(VLOOKUP(G115,G$23:H$49,2),0))</f>
        <v>46.000000000000014</v>
      </c>
      <c r="I115" s="29" t="s">
        <v>21</v>
      </c>
      <c r="J115">
        <f>IF(I115=" ",0,MAXA(VLOOKUP(I115,I$23:J$49,2),0))</f>
        <v>3142</v>
      </c>
      <c r="K115" s="34">
        <f>IF(J115=0,0,MAXA(VLOOKUP(J115,J$23:K$49,2),0))</f>
        <v>41</v>
      </c>
      <c r="L115" s="36" t="s">
        <v>4</v>
      </c>
      <c r="M115">
        <f>IF(L115=" ",0,MAXA(VLOOKUP(L115,L$23:M$49,2),0))</f>
        <v>4231</v>
      </c>
      <c r="N115" s="40">
        <f>IF(M115=0,0,MAXA(VLOOKUP(M115,M$23:N$49,2),0))</f>
        <v>41</v>
      </c>
      <c r="O115" s="9" t="s">
        <v>25</v>
      </c>
      <c r="P115">
        <f>IF(O115=" ",0,MAXA(VLOOKUP(O115,O$23:P$49,2),0))</f>
        <v>3421</v>
      </c>
      <c r="Q115" s="43">
        <f>IF(P115=0,0,MAXA(VLOOKUP(P115,P$23:Q$49,2),0))</f>
        <v>26</v>
      </c>
      <c r="R115" s="44" t="s">
        <v>14</v>
      </c>
      <c r="S115">
        <f>IF(R115=" ",0,MAXA(VLOOKUP(R115,R$23:S$49,2),0))</f>
        <v>2134</v>
      </c>
      <c r="T115" s="49">
        <f>IF(S115=0,0,MAXA(VLOOKUP(S115,S$23:T$49,2),0))</f>
        <v>46.000000000000007</v>
      </c>
      <c r="U115" s="36" t="s">
        <v>19</v>
      </c>
      <c r="V115">
        <f>IF(U115=" ",0,MAXA(VLOOKUP(U115,U$23:V$49,2),0))</f>
        <v>2431</v>
      </c>
      <c r="W115" s="40">
        <f>IF(V115=0,0,MAXA(VLOOKUP(V115,V$23:W$49,2),0))</f>
        <v>40.000000000000028</v>
      </c>
      <c r="X115" s="9" t="s">
        <v>13</v>
      </c>
      <c r="Y115">
        <f>IF(X115=" ",0,MAXA(VLOOKUP(X115,X$23:Y$49,2),0))</f>
        <v>1432</v>
      </c>
      <c r="Z115" s="43">
        <f>IF(Y115=0,0,MAXA(VLOOKUP(Y115,Y$23:Z$49,2),0))</f>
        <v>44.999999999999993</v>
      </c>
      <c r="AA115" s="44" t="s">
        <v>9</v>
      </c>
      <c r="AB115">
        <f>IF(AA115=" ",0,MAXA(VLOOKUP(AA115,AA$23:AB$49,2),0))</f>
        <v>1243</v>
      </c>
      <c r="AC115" s="49">
        <f>IF(AB115=0,0,MAXA(VLOOKUP(AB115,AB$23:AC$49,2),0))</f>
        <v>50</v>
      </c>
      <c r="AD115" s="7">
        <v>20</v>
      </c>
      <c r="AE115" s="13">
        <v>27</v>
      </c>
      <c r="AF115" s="13">
        <v>25</v>
      </c>
      <c r="AG115" s="13">
        <v>35</v>
      </c>
      <c r="AH115" s="15">
        <f>SUM(AE115:AG115)</f>
        <v>87</v>
      </c>
      <c r="AI115" s="17">
        <f>SUM(AD115)</f>
        <v>20</v>
      </c>
      <c r="AJ115" s="19">
        <f>SUM(H115,K115,N115,Q115,T115,W115,Z115,AC115)</f>
        <v>335</v>
      </c>
      <c r="AK115" s="4">
        <f>SUM(AH115,AI115,AJ115)</f>
        <v>442</v>
      </c>
      <c r="AM115" s="6"/>
      <c r="AN115" s="6"/>
    </row>
    <row r="116" spans="1:40" x14ac:dyDescent="0.2">
      <c r="B116" s="55">
        <v>812</v>
      </c>
      <c r="C116" t="s">
        <v>135</v>
      </c>
      <c r="D116" t="s">
        <v>136</v>
      </c>
      <c r="E116" s="4" t="s">
        <v>134</v>
      </c>
      <c r="F116" s="23" t="s">
        <v>19</v>
      </c>
      <c r="G116">
        <f>IF(F116=" ",0,MAXA(VLOOKUP(F116,F$23:G$49,2),0))</f>
        <v>2431</v>
      </c>
      <c r="H116" s="26">
        <f>IF(G116=0,0,MAXA(VLOOKUP(G116,G$23:H$49,2),0))</f>
        <v>34.000000000000028</v>
      </c>
      <c r="I116" s="29" t="s">
        <v>17</v>
      </c>
      <c r="J116">
        <f>IF(I116=" ",0,MAXA(VLOOKUP(I116,I$23:J$49,2),0))</f>
        <v>2341</v>
      </c>
      <c r="K116" s="34">
        <f>IF(J116=0,0,MAXA(VLOOKUP(J116,J$23:K$49,2),0))</f>
        <v>43</v>
      </c>
      <c r="L116" s="36" t="s">
        <v>20</v>
      </c>
      <c r="M116">
        <f>IF(L116=" ",0,MAXA(VLOOKUP(L116,L$23:M$49,2),0))</f>
        <v>3124</v>
      </c>
      <c r="N116" s="40">
        <f>IF(M116=0,0,MAXA(VLOOKUP(M116,M$23:N$49,2),0))</f>
        <v>20</v>
      </c>
      <c r="O116" s="9" t="s">
        <v>10</v>
      </c>
      <c r="P116">
        <f>IF(O116=" ",0,MAXA(VLOOKUP(O116,O$23:P$49,2),0))</f>
        <v>1324</v>
      </c>
      <c r="Q116" s="43">
        <f>IF(P116=0,0,MAXA(VLOOKUP(P116,P$23:Q$49,2),0))</f>
        <v>50</v>
      </c>
      <c r="R116" s="44" t="s">
        <v>14</v>
      </c>
      <c r="S116">
        <f>IF(R116=" ",0,MAXA(VLOOKUP(R116,R$23:S$49,2),0))</f>
        <v>2134</v>
      </c>
      <c r="T116" s="49">
        <f>IF(S116=0,0,MAXA(VLOOKUP(S116,S$23:T$49,2),0))</f>
        <v>46.000000000000007</v>
      </c>
      <c r="U116" s="36" t="s">
        <v>15</v>
      </c>
      <c r="V116">
        <f>IF(U116=" ",0,MAXA(VLOOKUP(U116,U$23:V$49,2),0))</f>
        <v>2143</v>
      </c>
      <c r="W116" s="40">
        <f>IF(V116=0,0,MAXA(VLOOKUP(V116,V$23:W$49,2),0))</f>
        <v>42.000000000000014</v>
      </c>
      <c r="X116" s="9" t="s">
        <v>15</v>
      </c>
      <c r="Y116">
        <f>IF(X116=" ",0,MAXA(VLOOKUP(X116,X$23:Y$49,2),0))</f>
        <v>2143</v>
      </c>
      <c r="Z116" s="43">
        <f>IF(Y116=0,0,MAXA(VLOOKUP(Y116,Y$23:Z$49,2),0))</f>
        <v>38</v>
      </c>
      <c r="AA116" s="44" t="s">
        <v>18</v>
      </c>
      <c r="AB116">
        <f>IF(AA116=" ",0,MAXA(VLOOKUP(AA116,AA$23:AB$49,2),0))</f>
        <v>2413</v>
      </c>
      <c r="AC116" s="49">
        <f>IF(AB116=0,0,MAXA(VLOOKUP(AB116,AB$23:AC$49,2),0))</f>
        <v>35</v>
      </c>
      <c r="AD116" s="7">
        <v>20</v>
      </c>
      <c r="AE116" s="13">
        <v>34</v>
      </c>
      <c r="AF116" s="13">
        <v>31</v>
      </c>
      <c r="AG116" s="13">
        <v>30</v>
      </c>
      <c r="AH116" s="15">
        <f>SUM(AE116:AG116)</f>
        <v>95</v>
      </c>
      <c r="AI116" s="17">
        <f>SUM(AD116)</f>
        <v>20</v>
      </c>
      <c r="AJ116" s="19">
        <f>SUM(H116,K116,N116,Q116,T116,W116,Z116,AC116)</f>
        <v>308.00000000000006</v>
      </c>
      <c r="AK116" s="4">
        <f>SUM(AH116,AI116,AJ116)</f>
        <v>423.00000000000006</v>
      </c>
      <c r="AM116" s="6"/>
      <c r="AN116" s="6"/>
    </row>
    <row r="117" spans="1:40" x14ac:dyDescent="0.2">
      <c r="B117" s="55">
        <v>813</v>
      </c>
      <c r="C117" t="s">
        <v>137</v>
      </c>
      <c r="D117" t="s">
        <v>138</v>
      </c>
      <c r="E117" s="4" t="s">
        <v>134</v>
      </c>
      <c r="F117" s="23" t="s">
        <v>23</v>
      </c>
      <c r="G117">
        <f>IF(F117=" ",0,MAXA(VLOOKUP(F117,F$23:G$49,2),0))</f>
        <v>3241</v>
      </c>
      <c r="H117" s="26">
        <f>IF(G117=0,0,MAXA(VLOOKUP(G117,G$23:H$49,2),0))</f>
        <v>46.000000000000014</v>
      </c>
      <c r="I117" s="29" t="s">
        <v>12</v>
      </c>
      <c r="J117">
        <f>IF(I117=" ",0,MAXA(VLOOKUP(I117,I$23:J$49,2),0))</f>
        <v>1423</v>
      </c>
      <c r="K117" s="34">
        <f>IF(J117=0,0,MAXA(VLOOKUP(J117,J$23:K$49,2),0))</f>
        <v>26</v>
      </c>
      <c r="L117" s="36" t="s">
        <v>18</v>
      </c>
      <c r="M117">
        <f>IF(L117=" ",0,MAXA(VLOOKUP(L117,L$23:M$49,2),0))</f>
        <v>2413</v>
      </c>
      <c r="N117" s="40">
        <f>IF(M117=0,0,MAXA(VLOOKUP(M117,M$23:N$49,2),0))</f>
        <v>43</v>
      </c>
      <c r="O117" s="9" t="s">
        <v>14</v>
      </c>
      <c r="P117">
        <f>IF(O117=" ",0,MAXA(VLOOKUP(O117,O$23:P$49,2),0))</f>
        <v>2134</v>
      </c>
      <c r="Q117" s="43">
        <f>IF(P117=0,0,MAXA(VLOOKUP(P117,P$23:Q$49,2),0))</f>
        <v>40</v>
      </c>
      <c r="R117" s="44" t="s">
        <v>9</v>
      </c>
      <c r="S117">
        <f>IF(R117=" ",0,MAXA(VLOOKUP(R117,R$23:S$49,2),0))</f>
        <v>1243</v>
      </c>
      <c r="T117" s="49">
        <f>IF(S117=0,0,MAXA(VLOOKUP(S117,S$23:T$49,2),0))</f>
        <v>50</v>
      </c>
      <c r="U117" s="36" t="s">
        <v>14</v>
      </c>
      <c r="V117">
        <f>IF(U117=" ",0,MAXA(VLOOKUP(U117,U$23:V$49,2),0))</f>
        <v>2134</v>
      </c>
      <c r="W117" s="40">
        <f>IF(V117=0,0,MAXA(VLOOKUP(V117,V$23:W$49,2),0))</f>
        <v>48</v>
      </c>
      <c r="X117" s="9" t="s">
        <v>14</v>
      </c>
      <c r="Y117">
        <f>IF(X117=" ",0,MAXA(VLOOKUP(X117,X$23:Y$49,2),0))</f>
        <v>2134</v>
      </c>
      <c r="Z117" s="43">
        <f>IF(Y117=0,0,MAXA(VLOOKUP(Y117,Y$23:Z$49,2),0))</f>
        <v>28.999999999999993</v>
      </c>
      <c r="AA117" s="44" t="s">
        <v>9</v>
      </c>
      <c r="AB117">
        <f>IF(AA117=" ",0,MAXA(VLOOKUP(AA117,AA$23:AB$49,2),0))</f>
        <v>1243</v>
      </c>
      <c r="AC117" s="49">
        <f>IF(AB117=0,0,MAXA(VLOOKUP(AB117,AB$23:AC$49,2),0))</f>
        <v>50</v>
      </c>
      <c r="AD117" s="7">
        <v>20</v>
      </c>
      <c r="AE117" s="13">
        <v>32</v>
      </c>
      <c r="AF117" s="13">
        <v>32</v>
      </c>
      <c r="AG117" s="13">
        <v>35</v>
      </c>
      <c r="AH117" s="15">
        <f>SUM(AE117:AG117)</f>
        <v>99</v>
      </c>
      <c r="AI117" s="17">
        <f>SUM(AD117)</f>
        <v>20</v>
      </c>
      <c r="AJ117" s="19">
        <f>SUM(H117,K117,N117,Q117,T117,W117,Z117,AC117)</f>
        <v>332</v>
      </c>
      <c r="AK117" s="4">
        <f>SUM(AH117,AI117,AJ117)</f>
        <v>451</v>
      </c>
      <c r="AM117" s="6"/>
      <c r="AN117" s="6"/>
    </row>
    <row r="118" spans="1:40" x14ac:dyDescent="0.2">
      <c r="B118" s="55">
        <v>814</v>
      </c>
      <c r="C118" t="s">
        <v>139</v>
      </c>
      <c r="D118" t="s">
        <v>140</v>
      </c>
      <c r="E118" s="4" t="s">
        <v>134</v>
      </c>
      <c r="F118" s="23" t="s">
        <v>11</v>
      </c>
      <c r="G118">
        <f>IF(F118=" ",0,MAXA(VLOOKUP(F118,F$23:G$49,2),0))</f>
        <v>1342</v>
      </c>
      <c r="H118" s="26">
        <f>IF(G118=0,0,MAXA(VLOOKUP(G118,G$23:H$49,2),0))</f>
        <v>32.000000000000014</v>
      </c>
      <c r="I118" s="29" t="s">
        <v>11</v>
      </c>
      <c r="J118">
        <f>IF(I118=" ",0,MAXA(VLOOKUP(I118,I$23:J$49,2),0))</f>
        <v>1342</v>
      </c>
      <c r="K118" s="34">
        <f>IF(J118=0,0,MAXA(VLOOKUP(J118,J$23:K$49,2),0))</f>
        <v>37</v>
      </c>
      <c r="L118" s="36" t="s">
        <v>27</v>
      </c>
      <c r="M118">
        <f>IF(L118=" ",0,MAXA(VLOOKUP(L118,L$23:M$49,2),0))</f>
        <v>4132</v>
      </c>
      <c r="N118" s="40">
        <f>IF(M118=0,0,MAXA(VLOOKUP(M118,M$23:N$49,2),0))</f>
        <v>45</v>
      </c>
      <c r="O118" s="9" t="s">
        <v>10</v>
      </c>
      <c r="P118">
        <f>IF(O118=" ",0,MAXA(VLOOKUP(O118,O$23:P$49,2),0))</f>
        <v>1324</v>
      </c>
      <c r="Q118" s="43">
        <f>IF(P118=0,0,MAXA(VLOOKUP(P118,P$23:Q$49,2),0))</f>
        <v>50</v>
      </c>
      <c r="R118" s="44" t="s">
        <v>25</v>
      </c>
      <c r="S118">
        <f>IF(R118=" ",0,MAXA(VLOOKUP(R118,R$23:S$49,2),0))</f>
        <v>3421</v>
      </c>
      <c r="T118" s="49">
        <f>IF(S118=0,0,MAXA(VLOOKUP(S118,S$23:T$49,2),0))</f>
        <v>30.000000000000021</v>
      </c>
      <c r="U118" s="36" t="s">
        <v>11</v>
      </c>
      <c r="V118">
        <f>IF(U118=" ",0,MAXA(VLOOKUP(U118,U$23:V$49,2),0))</f>
        <v>1342</v>
      </c>
      <c r="W118" s="40">
        <f>IF(V118=0,0,MAXA(VLOOKUP(V118,V$23:W$49,2),0))</f>
        <v>28.000000000000014</v>
      </c>
      <c r="X118" s="9" t="s">
        <v>8</v>
      </c>
      <c r="Y118">
        <f>IF(X118=" ",0,MAXA(VLOOKUP(X118,X$23:Y$49,2),0))</f>
        <v>1234</v>
      </c>
      <c r="Z118" s="43">
        <f>IF(Y118=0,0,MAXA(VLOOKUP(Y118,Y$23:Z$49,2),0))</f>
        <v>32.999999999999993</v>
      </c>
      <c r="AA118" s="44" t="s">
        <v>10</v>
      </c>
      <c r="AB118">
        <f>IF(AA118=" ",0,MAXA(VLOOKUP(AA118,AA$23:AB$49,2),0))</f>
        <v>1324</v>
      </c>
      <c r="AC118" s="49">
        <f>IF(AB118=0,0,MAXA(VLOOKUP(AB118,AB$23:AC$49,2),0))</f>
        <v>40.999999999999943</v>
      </c>
      <c r="AD118" s="7">
        <v>30</v>
      </c>
      <c r="AE118" s="13">
        <v>21</v>
      </c>
      <c r="AF118" s="13">
        <v>35</v>
      </c>
      <c r="AG118" s="13">
        <v>33</v>
      </c>
      <c r="AH118" s="15">
        <f>SUM(AE118:AG118)</f>
        <v>89</v>
      </c>
      <c r="AI118" s="17">
        <f>SUM(AD118)</f>
        <v>30</v>
      </c>
      <c r="AJ118" s="19">
        <f>SUM(H118,K118,N118,Q118,T118,W118,Z118,AC118)</f>
        <v>296</v>
      </c>
      <c r="AK118" s="4">
        <f>SUM(AH118,AI118,AJ118)</f>
        <v>415</v>
      </c>
      <c r="AM118" s="6"/>
      <c r="AN118" s="6"/>
    </row>
    <row r="119" spans="1:40" x14ac:dyDescent="0.2">
      <c r="B119" s="55"/>
      <c r="K119" s="26"/>
      <c r="N119" s="26"/>
      <c r="Q119" s="26"/>
      <c r="T119" s="26"/>
      <c r="W119" s="26"/>
      <c r="Z119" s="26"/>
      <c r="AC119" s="26"/>
      <c r="AM119" s="6"/>
      <c r="AN119" s="6"/>
    </row>
    <row r="120" spans="1:40" x14ac:dyDescent="0.2">
      <c r="B120" s="55"/>
    </row>
    <row r="121" spans="1:40" x14ac:dyDescent="0.2">
      <c r="B121" s="55">
        <v>831</v>
      </c>
      <c r="C121" t="s">
        <v>142</v>
      </c>
      <c r="D121" t="s">
        <v>143</v>
      </c>
      <c r="E121" s="4" t="s">
        <v>144</v>
      </c>
      <c r="F121" s="23" t="s">
        <v>23</v>
      </c>
      <c r="G121">
        <f>IF(F121=" ",0,MAXA(VLOOKUP(F121,F$23:G$49,2),0))</f>
        <v>3241</v>
      </c>
      <c r="H121" s="26">
        <f>IF(G121=0,0,MAXA(VLOOKUP(G121,G$23:H$49,2),0))</f>
        <v>46.000000000000014</v>
      </c>
      <c r="I121" s="29" t="s">
        <v>15</v>
      </c>
      <c r="J121">
        <f>IF(I121=" ",0,MAXA(VLOOKUP(I121,I$23:J$49,2),0))</f>
        <v>2143</v>
      </c>
      <c r="K121" s="34">
        <f>IF(J121=0,0,MAXA(VLOOKUP(J121,J$23:K$49,2),0))</f>
        <v>35</v>
      </c>
      <c r="L121" s="36" t="s">
        <v>28</v>
      </c>
      <c r="M121">
        <f>IF(L121=" ",0,MAXA(VLOOKUP(L121,L$23:M$49,2),0))</f>
        <v>4213</v>
      </c>
      <c r="N121" s="40">
        <f>IF(M121=0,0,MAXA(VLOOKUP(M121,M$23:N$49,2),0))</f>
        <v>48</v>
      </c>
      <c r="O121" s="9" t="s">
        <v>10</v>
      </c>
      <c r="P121">
        <f>IF(O121=" ",0,MAXA(VLOOKUP(O121,O$23:P$49,2),0))</f>
        <v>1324</v>
      </c>
      <c r="Q121" s="43">
        <f>IF(P121=0,0,MAXA(VLOOKUP(P121,P$23:Q$49,2),0))</f>
        <v>50</v>
      </c>
      <c r="R121" s="44" t="s">
        <v>8</v>
      </c>
      <c r="S121">
        <f>IF(R121=" ",0,MAXA(VLOOKUP(R121,R$23:S$49,2),0))</f>
        <v>1234</v>
      </c>
      <c r="T121" s="49">
        <f>IF(S121=0,0,MAXA(VLOOKUP(S121,S$23:T$49,2),0))</f>
        <v>48.000000000000007</v>
      </c>
      <c r="U121" s="36" t="s">
        <v>19</v>
      </c>
      <c r="V121">
        <f>IF(U121=" ",0,MAXA(VLOOKUP(U121,U$23:V$49,2),0))</f>
        <v>2431</v>
      </c>
      <c r="W121" s="40">
        <f>IF(V121=0,0,MAXA(VLOOKUP(V121,V$23:W$49,2),0))</f>
        <v>40.000000000000028</v>
      </c>
      <c r="X121" s="9" t="s">
        <v>14</v>
      </c>
      <c r="Y121">
        <f>IF(X121=" ",0,MAXA(VLOOKUP(X121,X$23:Y$49,2),0))</f>
        <v>2134</v>
      </c>
      <c r="Z121" s="43">
        <f>IF(Y121=0,0,MAXA(VLOOKUP(Y121,Y$23:Z$49,2),0))</f>
        <v>28.999999999999993</v>
      </c>
      <c r="AA121" s="44" t="s">
        <v>12</v>
      </c>
      <c r="AB121">
        <f>IF(AA121=" ",0,MAXA(VLOOKUP(AA121,AA$23:AB$49,2),0))</f>
        <v>1423</v>
      </c>
      <c r="AC121" s="49">
        <f>IF(AB121=0,0,MAXA(VLOOKUP(AB121,AB$23:AC$49,2),0))</f>
        <v>45</v>
      </c>
      <c r="AD121" s="7">
        <v>25</v>
      </c>
      <c r="AE121" s="13">
        <v>33</v>
      </c>
      <c r="AF121" s="13">
        <v>35</v>
      </c>
      <c r="AG121" s="13">
        <v>35</v>
      </c>
      <c r="AH121" s="15">
        <f>SUM(AE121:AG121)</f>
        <v>103</v>
      </c>
      <c r="AI121" s="17">
        <f>SUM(AD121)</f>
        <v>25</v>
      </c>
      <c r="AJ121" s="19">
        <f>SUM(H121,K121,N121,Q121,T121,W121,Z121,AC121)</f>
        <v>341</v>
      </c>
      <c r="AK121" s="4">
        <f>SUM(AH121,AI121,AJ121)</f>
        <v>469</v>
      </c>
      <c r="AM121" s="6"/>
      <c r="AN121" s="6"/>
    </row>
    <row r="122" spans="1:40" x14ac:dyDescent="0.2">
      <c r="B122" s="55">
        <v>832</v>
      </c>
      <c r="C122" t="s">
        <v>145</v>
      </c>
      <c r="D122" t="s">
        <v>146</v>
      </c>
      <c r="E122" s="4" t="s">
        <v>144</v>
      </c>
      <c r="F122" s="23" t="s">
        <v>19</v>
      </c>
      <c r="G122">
        <f>IF(F122=" ",0,MAXA(VLOOKUP(F122,F$23:G$49,2),0))</f>
        <v>2431</v>
      </c>
      <c r="H122" s="26">
        <f>IF(G122=0,0,MAXA(VLOOKUP(G122,G$23:H$49,2),0))</f>
        <v>34.000000000000028</v>
      </c>
      <c r="I122" s="29" t="s">
        <v>8</v>
      </c>
      <c r="J122">
        <f>IF(I122=" ",0,MAXA(VLOOKUP(I122,I$23:J$49,2),0))</f>
        <v>1234</v>
      </c>
      <c r="K122" s="34">
        <f>IF(J122=0,0,MAXA(VLOOKUP(J122,J$23:K$49,2),0))</f>
        <v>42</v>
      </c>
      <c r="L122" s="36" t="s">
        <v>29</v>
      </c>
      <c r="M122">
        <f>IF(L122=" ",0,MAXA(VLOOKUP(L122,L$23:M$49,2),0))</f>
        <v>4312</v>
      </c>
      <c r="N122" s="40">
        <f>IF(M122=0,0,MAXA(VLOOKUP(M122,M$23:N$49,2),0))</f>
        <v>38</v>
      </c>
      <c r="O122" s="9" t="s">
        <v>29</v>
      </c>
      <c r="P122">
        <f>IF(O122=" ",0,MAXA(VLOOKUP(O122,O$23:P$49,2),0))</f>
        <v>4312</v>
      </c>
      <c r="Q122" s="43">
        <f>IF(P122=0,0,MAXA(VLOOKUP(P122,P$23:Q$49,2),0))</f>
        <v>23</v>
      </c>
      <c r="R122" s="44" t="s">
        <v>23</v>
      </c>
      <c r="S122">
        <f>IF(R122=" ",0,MAXA(VLOOKUP(R122,R$23:S$49,2),0))</f>
        <v>3241</v>
      </c>
      <c r="T122" s="49">
        <f>IF(S122=0,0,MAXA(VLOOKUP(S122,S$23:T$49,2),0))</f>
        <v>32.000000000000021</v>
      </c>
      <c r="U122" s="36" t="s">
        <v>19</v>
      </c>
      <c r="V122">
        <f>IF(U122=" ",0,MAXA(VLOOKUP(U122,U$23:V$49,2),0))</f>
        <v>2431</v>
      </c>
      <c r="W122" s="40">
        <f>IF(V122=0,0,MAXA(VLOOKUP(V122,V$23:W$49,2),0))</f>
        <v>40.000000000000028</v>
      </c>
      <c r="X122" s="9" t="s">
        <v>9</v>
      </c>
      <c r="Y122">
        <f>IF(X122=" ",0,MAXA(VLOOKUP(X122,X$23:Y$49,2),0))</f>
        <v>1243</v>
      </c>
      <c r="Z122" s="43">
        <f>IF(Y122=0,0,MAXA(VLOOKUP(Y122,Y$23:Z$49,2),0))</f>
        <v>42</v>
      </c>
      <c r="AA122" s="44" t="s">
        <v>9</v>
      </c>
      <c r="AB122">
        <f>IF(AA122=" ",0,MAXA(VLOOKUP(AA122,AA$23:AB$49,2),0))</f>
        <v>1243</v>
      </c>
      <c r="AC122" s="49">
        <f>IF(AB122=0,0,MAXA(VLOOKUP(AB122,AB$23:AC$49,2),0))</f>
        <v>50</v>
      </c>
      <c r="AD122" s="7">
        <v>30</v>
      </c>
      <c r="AE122" s="13">
        <v>23</v>
      </c>
      <c r="AF122" s="13">
        <v>25</v>
      </c>
      <c r="AG122" s="13">
        <v>25</v>
      </c>
      <c r="AH122" s="15">
        <f>SUM(AE122:AG122)</f>
        <v>73</v>
      </c>
      <c r="AI122" s="17">
        <f>SUM(AD122)</f>
        <v>30</v>
      </c>
      <c r="AJ122" s="19">
        <f>SUM(H122,K122,N122,Q122,T122,W122,Z122,AC122)</f>
        <v>301.00000000000011</v>
      </c>
      <c r="AK122" s="4">
        <f>SUM(AH122,AI122,AJ122)</f>
        <v>404.00000000000011</v>
      </c>
      <c r="AM122" s="6"/>
      <c r="AN122" s="6"/>
    </row>
    <row r="123" spans="1:40" x14ac:dyDescent="0.2">
      <c r="B123" s="55">
        <v>833</v>
      </c>
      <c r="C123" t="s">
        <v>147</v>
      </c>
      <c r="D123" t="s">
        <v>148</v>
      </c>
      <c r="E123" s="4" t="s">
        <v>144</v>
      </c>
      <c r="F123" s="23" t="s">
        <v>10</v>
      </c>
      <c r="G123">
        <f>IF(F123=" ",0,MAXA(VLOOKUP(F123,F$23:G$49,2),0))</f>
        <v>1324</v>
      </c>
      <c r="H123" s="26">
        <f>IF(G123=0,0,MAXA(VLOOKUP(G123,G$23:H$49,2),0))</f>
        <v>40</v>
      </c>
      <c r="I123" s="29" t="s">
        <v>8</v>
      </c>
      <c r="J123">
        <f>IF(I123=" ",0,MAXA(VLOOKUP(I123,I$23:J$49,2),0))</f>
        <v>1234</v>
      </c>
      <c r="K123" s="34">
        <f>IF(J123=0,0,MAXA(VLOOKUP(J123,J$23:K$49,2),0))</f>
        <v>42</v>
      </c>
      <c r="L123" s="36" t="s">
        <v>11</v>
      </c>
      <c r="M123">
        <f>IF(L123=" ",0,MAXA(VLOOKUP(L123,L$23:M$49,2),0))</f>
        <v>1342</v>
      </c>
      <c r="N123" s="40">
        <f>IF(M123=0,0,MAXA(VLOOKUP(M123,M$23:N$49,2),0))</f>
        <v>32</v>
      </c>
      <c r="O123" s="9" t="s">
        <v>20</v>
      </c>
      <c r="P123">
        <f>IF(O123=" ",0,MAXA(VLOOKUP(O123,O$23:P$49,2),0))</f>
        <v>3124</v>
      </c>
      <c r="Q123" s="43">
        <f>IF(P123=0,0,MAXA(VLOOKUP(P123,P$23:Q$49,2),0))</f>
        <v>48</v>
      </c>
      <c r="R123" s="44" t="s">
        <v>22</v>
      </c>
      <c r="S123">
        <f>IF(R123=" ",0,MAXA(VLOOKUP(R123,R$23:S$49,2),0))</f>
        <v>3214</v>
      </c>
      <c r="T123" s="49">
        <f>IF(S123=0,0,MAXA(VLOOKUP(S123,S$23:T$49,2),0))</f>
        <v>36.000000000000021</v>
      </c>
      <c r="U123" s="36" t="s">
        <v>14</v>
      </c>
      <c r="V123">
        <f>IF(U123=" ",0,MAXA(VLOOKUP(U123,U$23:V$49,2),0))</f>
        <v>2134</v>
      </c>
      <c r="W123" s="40">
        <f>IF(V123=0,0,MAXA(VLOOKUP(V123,V$23:W$49,2),0))</f>
        <v>48</v>
      </c>
      <c r="X123" s="9" t="s">
        <v>9</v>
      </c>
      <c r="Y123">
        <f>IF(X123=" ",0,MAXA(VLOOKUP(X123,X$23:Y$49,2),0))</f>
        <v>1243</v>
      </c>
      <c r="Z123" s="43">
        <f>IF(Y123=0,0,MAXA(VLOOKUP(Y123,Y$23:Z$49,2),0))</f>
        <v>42</v>
      </c>
      <c r="AA123" s="44" t="s">
        <v>9</v>
      </c>
      <c r="AB123">
        <f>IF(AA123=" ",0,MAXA(VLOOKUP(AA123,AA$23:AB$49,2),0))</f>
        <v>1243</v>
      </c>
      <c r="AC123" s="49">
        <f>IF(AB123=0,0,MAXA(VLOOKUP(AB123,AB$23:AC$49,2),0))</f>
        <v>50</v>
      </c>
      <c r="AD123" s="7">
        <v>25</v>
      </c>
      <c r="AE123" s="13">
        <v>37</v>
      </c>
      <c r="AF123" s="13">
        <v>32</v>
      </c>
      <c r="AG123" s="13">
        <v>35</v>
      </c>
      <c r="AH123" s="15">
        <f>SUM(AE123:AG123)</f>
        <v>104</v>
      </c>
      <c r="AI123" s="17">
        <f>SUM(AD123)</f>
        <v>25</v>
      </c>
      <c r="AJ123" s="19">
        <f>SUM(H123,K123,N123,Q123,T123,W123,Z123,AC123)</f>
        <v>338</v>
      </c>
      <c r="AK123" s="4">
        <f>SUM(AH123,AI123,AJ123)</f>
        <v>467</v>
      </c>
      <c r="AM123" s="6"/>
      <c r="AN123" s="6"/>
    </row>
    <row r="124" spans="1:40" x14ac:dyDescent="0.2">
      <c r="B124" s="55">
        <v>834</v>
      </c>
      <c r="C124" t="s">
        <v>120</v>
      </c>
      <c r="D124" t="s">
        <v>149</v>
      </c>
      <c r="E124" s="4" t="s">
        <v>144</v>
      </c>
      <c r="F124" s="23" t="s">
        <v>16</v>
      </c>
      <c r="G124">
        <f>IF(F124=" ",0,MAXA(VLOOKUP(F124,F$23:G$49,2),0))</f>
        <v>2314</v>
      </c>
      <c r="H124" s="26">
        <f>IF(G124=0,0,MAXA(VLOOKUP(G124,G$23:H$49,2),0))</f>
        <v>48</v>
      </c>
      <c r="I124" s="29" t="s">
        <v>18</v>
      </c>
      <c r="J124">
        <f>IF(I124=" ",0,MAXA(VLOOKUP(I124,I$23:J$49,2),0))</f>
        <v>2413</v>
      </c>
      <c r="K124" s="34">
        <f>IF(J124=0,0,MAXA(VLOOKUP(J124,J$23:K$49,2),0))</f>
        <v>30</v>
      </c>
      <c r="L124" s="36" t="s">
        <v>28</v>
      </c>
      <c r="M124">
        <f>IF(L124=" ",0,MAXA(VLOOKUP(L124,L$23:M$49,2),0))</f>
        <v>4213</v>
      </c>
      <c r="N124" s="40">
        <f>IF(M124=0,0,MAXA(VLOOKUP(M124,M$23:N$49,2),0))</f>
        <v>48</v>
      </c>
      <c r="O124" s="9" t="s">
        <v>12</v>
      </c>
      <c r="P124">
        <f>IF(O124=" ",0,MAXA(VLOOKUP(O124,O$23:P$49,2),0))</f>
        <v>1423</v>
      </c>
      <c r="Q124" s="43">
        <f>IF(P124=0,0,MAXA(VLOOKUP(P124,P$23:Q$49,2),0))</f>
        <v>32</v>
      </c>
      <c r="R124" s="44" t="s">
        <v>30</v>
      </c>
      <c r="S124">
        <f>IF(R124=" ",0,MAXA(VLOOKUP(R124,R$23:S$49,2),0))</f>
        <v>4321</v>
      </c>
      <c r="T124" s="49">
        <f>IF(S124=0,0,MAXA(VLOOKUP(S124,S$23:T$49,2),0))</f>
        <v>32.000000000000014</v>
      </c>
      <c r="U124" s="36" t="s">
        <v>16</v>
      </c>
      <c r="V124">
        <f>IF(U124=" ",0,MAXA(VLOOKUP(U124,U$23:V$49,2),0))</f>
        <v>2314</v>
      </c>
      <c r="W124" s="40">
        <f>IF(V124=0,0,MAXA(VLOOKUP(V124,V$23:W$49,2),0))</f>
        <v>50</v>
      </c>
      <c r="X124" s="9" t="s">
        <v>13</v>
      </c>
      <c r="Y124">
        <f>IF(X124=" ",0,MAXA(VLOOKUP(X124,X$23:Y$49,2),0))</f>
        <v>1432</v>
      </c>
      <c r="Z124" s="43">
        <f>IF(Y124=0,0,MAXA(VLOOKUP(Y124,Y$23:Z$49,2),0))</f>
        <v>44.999999999999993</v>
      </c>
      <c r="AA124" s="44" t="s">
        <v>9</v>
      </c>
      <c r="AB124">
        <f>IF(AA124=" ",0,MAXA(VLOOKUP(AA124,AA$23:AB$49,2),0))</f>
        <v>1243</v>
      </c>
      <c r="AC124" s="49">
        <f>IF(AB124=0,0,MAXA(VLOOKUP(AB124,AB$23:AC$49,2),0))</f>
        <v>50</v>
      </c>
      <c r="AD124" s="7">
        <v>20</v>
      </c>
      <c r="AE124" s="13">
        <v>36</v>
      </c>
      <c r="AF124" s="13">
        <v>34</v>
      </c>
      <c r="AG124" s="13">
        <v>38</v>
      </c>
      <c r="AH124" s="15">
        <f>SUM(AE124:AG124)</f>
        <v>108</v>
      </c>
      <c r="AI124" s="17">
        <f>SUM(AD124)</f>
        <v>20</v>
      </c>
      <c r="AJ124" s="19">
        <f>SUM(H124,K124,N124,Q124,T124,W124,Z124,AC124)</f>
        <v>335</v>
      </c>
      <c r="AK124" s="4">
        <f>SUM(AH124,AI124,AJ124)</f>
        <v>463</v>
      </c>
      <c r="AM124" s="6"/>
      <c r="AN124" s="6"/>
    </row>
    <row r="125" spans="1:40" x14ac:dyDescent="0.2">
      <c r="B125" s="55"/>
      <c r="K125" s="26"/>
      <c r="N125" s="26"/>
      <c r="Q125" s="26"/>
      <c r="T125" s="26"/>
      <c r="W125" s="26"/>
      <c r="Z125" s="26"/>
      <c r="AC125" s="26"/>
      <c r="AM125" s="6"/>
      <c r="AN125" s="6"/>
    </row>
    <row r="126" spans="1:40" x14ac:dyDescent="0.2">
      <c r="B126" s="55">
        <v>841</v>
      </c>
      <c r="C126" t="s">
        <v>99</v>
      </c>
      <c r="D126" t="s">
        <v>150</v>
      </c>
      <c r="E126" s="4" t="s">
        <v>151</v>
      </c>
      <c r="F126" s="23" t="s">
        <v>22</v>
      </c>
      <c r="G126">
        <f>IF(F126=" ",0,MAXA(VLOOKUP(F126,F$23:G$49,2),0))</f>
        <v>3214</v>
      </c>
      <c r="H126" s="26">
        <f>IF(G126=0,0,MAXA(VLOOKUP(G126,G$23:H$49,2),0))</f>
        <v>50</v>
      </c>
      <c r="I126" s="29" t="s">
        <v>14</v>
      </c>
      <c r="J126">
        <f>IF(I126=" ",0,MAXA(VLOOKUP(I126,I$23:J$49,2),0))</f>
        <v>2134</v>
      </c>
      <c r="K126" s="34">
        <f>IF(J126=0,0,MAXA(VLOOKUP(J126,J$23:K$49,2),0))</f>
        <v>44</v>
      </c>
      <c r="L126" s="36" t="s">
        <v>28</v>
      </c>
      <c r="M126">
        <f>IF(L126=" ",0,MAXA(VLOOKUP(L126,L$23:M$49,2),0))</f>
        <v>4213</v>
      </c>
      <c r="N126" s="40">
        <f>IF(M126=0,0,MAXA(VLOOKUP(M126,M$23:N$49,2),0))</f>
        <v>48</v>
      </c>
      <c r="O126" s="9" t="s">
        <v>20</v>
      </c>
      <c r="P126">
        <f>IF(O126=" ",0,MAXA(VLOOKUP(O126,O$23:P$49,2),0))</f>
        <v>3124</v>
      </c>
      <c r="Q126" s="43">
        <f>IF(P126=0,0,MAXA(VLOOKUP(P126,P$23:Q$49,2),0))</f>
        <v>48</v>
      </c>
      <c r="R126" s="44" t="s">
        <v>20</v>
      </c>
      <c r="S126">
        <f>IF(R126=" ",0,MAXA(VLOOKUP(R126,R$23:S$49,2),0))</f>
        <v>3124</v>
      </c>
      <c r="T126" s="49">
        <f>IF(S126=0,0,MAXA(VLOOKUP(S126,S$23:T$49,2),0))</f>
        <v>38.000000000000021</v>
      </c>
      <c r="U126" s="36" t="s">
        <v>16</v>
      </c>
      <c r="V126">
        <f>IF(U126=" ",0,MAXA(VLOOKUP(U126,U$23:V$49,2),0))</f>
        <v>2314</v>
      </c>
      <c r="W126" s="40">
        <f>IF(V126=0,0,MAXA(VLOOKUP(V126,V$23:W$49,2),0))</f>
        <v>50</v>
      </c>
      <c r="X126" s="9" t="s">
        <v>12</v>
      </c>
      <c r="Y126">
        <f>IF(X126=" ",0,MAXA(VLOOKUP(X126,X$23:Y$49,2),0))</f>
        <v>1423</v>
      </c>
      <c r="Z126" s="43">
        <f>IF(Y126=0,0,MAXA(VLOOKUP(Y126,Y$23:Z$49,2),0))</f>
        <v>48</v>
      </c>
      <c r="AA126" s="44" t="s">
        <v>8</v>
      </c>
      <c r="AB126">
        <f>IF(AA126=" ",0,MAXA(VLOOKUP(AA126,AA$23:AB$49,2),0))</f>
        <v>1234</v>
      </c>
      <c r="AC126" s="49">
        <f>IF(AB126=0,0,MAXA(VLOOKUP(AB126,AB$23:AC$49,2),0))</f>
        <v>47.999999999999972</v>
      </c>
      <c r="AD126" s="7">
        <v>35</v>
      </c>
      <c r="AE126" s="13">
        <v>44</v>
      </c>
      <c r="AF126" s="13">
        <v>41</v>
      </c>
      <c r="AG126" s="13">
        <v>42</v>
      </c>
      <c r="AH126" s="15">
        <f>SUM(AE126:AG126)</f>
        <v>127</v>
      </c>
      <c r="AI126" s="17">
        <f>SUM(AD126)</f>
        <v>35</v>
      </c>
      <c r="AJ126" s="19">
        <f>SUM(H126,K126,N126,Q126,T126,W126,Z126,AC126)</f>
        <v>374</v>
      </c>
      <c r="AK126" s="4">
        <f>SUM(AH126,AI126,AJ126)</f>
        <v>536</v>
      </c>
      <c r="AM126" s="6"/>
      <c r="AN126" s="6"/>
    </row>
    <row r="127" spans="1:40" x14ac:dyDescent="0.2">
      <c r="B127" s="55">
        <v>842</v>
      </c>
      <c r="C127" t="s">
        <v>152</v>
      </c>
      <c r="D127" t="s">
        <v>153</v>
      </c>
      <c r="E127" s="4" t="s">
        <v>151</v>
      </c>
      <c r="F127" s="23" t="s">
        <v>9</v>
      </c>
      <c r="G127">
        <f>IF(F127=" ",0,MAXA(VLOOKUP(F127,F$23:G$49,2),0))</f>
        <v>1243</v>
      </c>
      <c r="H127" s="26">
        <f>IF(G127=0,0,MAXA(VLOOKUP(G127,G$23:H$49,2),0))</f>
        <v>28.000000000000014</v>
      </c>
      <c r="I127" s="29" t="s">
        <v>30</v>
      </c>
      <c r="J127">
        <f>IF(I127=" ",0,MAXA(VLOOKUP(I127,I$23:J$49,2),0))</f>
        <v>4321</v>
      </c>
      <c r="K127" s="34">
        <f>IF(J127=0,0,MAXA(VLOOKUP(J127,J$23:K$49,2),0))</f>
        <v>29</v>
      </c>
      <c r="L127" s="36" t="s">
        <v>28</v>
      </c>
      <c r="M127">
        <f>IF(L127=" ",0,MAXA(VLOOKUP(L127,L$23:M$49,2),0))</f>
        <v>4213</v>
      </c>
      <c r="N127" s="40">
        <f>IF(M127=0,0,MAXA(VLOOKUP(M127,M$23:N$49,2),0))</f>
        <v>48</v>
      </c>
      <c r="O127" s="9" t="s">
        <v>19</v>
      </c>
      <c r="P127">
        <f>IF(O127=" ",0,MAXA(VLOOKUP(O127,O$23:P$49,2),0))</f>
        <v>2431</v>
      </c>
      <c r="Q127" s="43">
        <f>IF(P127=0,0,MAXA(VLOOKUP(P127,P$23:Q$49,2),0))</f>
        <v>18</v>
      </c>
      <c r="R127" s="44" t="s">
        <v>15</v>
      </c>
      <c r="S127">
        <f>IF(R127=" ",0,MAXA(VLOOKUP(R127,R$23:S$49,2),0))</f>
        <v>2143</v>
      </c>
      <c r="T127" s="49">
        <f>IF(S127=0,0,MAXA(VLOOKUP(S127,S$23:T$49,2),0))</f>
        <v>48</v>
      </c>
      <c r="U127" s="36" t="s">
        <v>14</v>
      </c>
      <c r="V127">
        <f>IF(U127=" ",0,MAXA(VLOOKUP(U127,U$23:V$49,2),0))</f>
        <v>2134</v>
      </c>
      <c r="W127" s="40">
        <f>IF(V127=0,0,MAXA(VLOOKUP(V127,V$23:W$49,2),0))</f>
        <v>48</v>
      </c>
      <c r="X127" s="9" t="s">
        <v>13</v>
      </c>
      <c r="Y127">
        <f>IF(X127=" ",0,MAXA(VLOOKUP(X127,X$23:Y$49,2),0))</f>
        <v>1432</v>
      </c>
      <c r="Z127" s="43">
        <f>IF(Y127=0,0,MAXA(VLOOKUP(Y127,Y$23:Z$49,2),0))</f>
        <v>44.999999999999993</v>
      </c>
      <c r="AA127" s="44" t="s">
        <v>22</v>
      </c>
      <c r="AB127">
        <f>IF(AA127=" ",0,MAXA(VLOOKUP(AA127,AA$23:AB$49,2),0))</f>
        <v>3214</v>
      </c>
      <c r="AC127" s="49">
        <f>IF(AB127=0,0,MAXA(VLOOKUP(AB127,AB$23:AC$49,2),0))</f>
        <v>23.999999999999915</v>
      </c>
      <c r="AD127" s="7">
        <v>20</v>
      </c>
      <c r="AE127" s="13">
        <v>38</v>
      </c>
      <c r="AF127" s="13">
        <v>39</v>
      </c>
      <c r="AG127" s="13">
        <v>40</v>
      </c>
      <c r="AH127" s="15">
        <f>SUM(AE127:AG127)</f>
        <v>117</v>
      </c>
      <c r="AI127" s="17">
        <f>SUM(AD127)</f>
        <v>20</v>
      </c>
      <c r="AJ127" s="19">
        <f>SUM(H127,K127,N127,Q127,T127,W127,Z127,AC127)</f>
        <v>287.99999999999989</v>
      </c>
      <c r="AK127" s="4">
        <f>SUM(AH127,AI127,AJ127)</f>
        <v>424.99999999999989</v>
      </c>
      <c r="AM127" s="6"/>
      <c r="AN127" s="6"/>
    </row>
    <row r="128" spans="1:40" x14ac:dyDescent="0.2">
      <c r="B128" s="55">
        <v>843</v>
      </c>
      <c r="C128" t="s">
        <v>154</v>
      </c>
      <c r="D128" t="s">
        <v>52</v>
      </c>
      <c r="E128" s="4" t="s">
        <v>151</v>
      </c>
      <c r="F128" s="23" t="s">
        <v>22</v>
      </c>
      <c r="G128">
        <f>IF(F128=" ",0,MAXA(VLOOKUP(F128,F$23:G$49,2),0))</f>
        <v>3214</v>
      </c>
      <c r="H128" s="26">
        <f>IF(G128=0,0,MAXA(VLOOKUP(G128,G$23:H$49,2),0))</f>
        <v>50</v>
      </c>
      <c r="I128" s="29" t="s">
        <v>15</v>
      </c>
      <c r="J128">
        <f>IF(I128=" ",0,MAXA(VLOOKUP(I128,I$23:J$49,2),0))</f>
        <v>2143</v>
      </c>
      <c r="K128" s="34">
        <f>IF(J128=0,0,MAXA(VLOOKUP(J128,J$23:K$49,2),0))</f>
        <v>35</v>
      </c>
      <c r="L128" s="36" t="s">
        <v>28</v>
      </c>
      <c r="M128">
        <f>IF(L128=" ",0,MAXA(VLOOKUP(L128,L$23:M$49,2),0))</f>
        <v>4213</v>
      </c>
      <c r="N128" s="40">
        <f>IF(M128=0,0,MAXA(VLOOKUP(M128,M$23:N$49,2),0))</f>
        <v>48</v>
      </c>
      <c r="O128" s="9" t="s">
        <v>10</v>
      </c>
      <c r="P128">
        <f>IF(O128=" ",0,MAXA(VLOOKUP(O128,O$23:P$49,2),0))</f>
        <v>1324</v>
      </c>
      <c r="Q128" s="43">
        <f>IF(P128=0,0,MAXA(VLOOKUP(P128,P$23:Q$49,2),0))</f>
        <v>50</v>
      </c>
      <c r="R128" s="44" t="s">
        <v>20</v>
      </c>
      <c r="S128">
        <f>IF(R128=" ",0,MAXA(VLOOKUP(R128,R$23:S$49,2),0))</f>
        <v>3124</v>
      </c>
      <c r="T128" s="49">
        <f>IF(S128=0,0,MAXA(VLOOKUP(S128,S$23:T$49,2),0))</f>
        <v>38.000000000000021</v>
      </c>
      <c r="U128" s="36" t="s">
        <v>14</v>
      </c>
      <c r="V128">
        <f>IF(U128=" ",0,MAXA(VLOOKUP(U128,U$23:V$49,2),0))</f>
        <v>2134</v>
      </c>
      <c r="W128" s="40">
        <f>IF(V128=0,0,MAXA(VLOOKUP(V128,V$23:W$49,2),0))</f>
        <v>48</v>
      </c>
      <c r="X128" s="9" t="s">
        <v>12</v>
      </c>
      <c r="Y128">
        <f>IF(X128=" ",0,MAXA(VLOOKUP(X128,X$23:Y$49,2),0))</f>
        <v>1423</v>
      </c>
      <c r="Z128" s="43">
        <f>IF(Y128=0,0,MAXA(VLOOKUP(Y128,Y$23:Z$49,2),0))</f>
        <v>48</v>
      </c>
      <c r="AA128" s="44" t="s">
        <v>14</v>
      </c>
      <c r="AB128">
        <f>IF(AA128=" ",0,MAXA(VLOOKUP(AA128,AA$23:AB$49,2),0))</f>
        <v>2134</v>
      </c>
      <c r="AC128" s="49">
        <f>IF(AB128=0,0,MAXA(VLOOKUP(AB128,AB$23:AC$49,2),0))</f>
        <v>42.999999999999972</v>
      </c>
      <c r="AD128" s="7">
        <v>20</v>
      </c>
      <c r="AE128" s="13">
        <v>31</v>
      </c>
      <c r="AF128" s="13">
        <v>38</v>
      </c>
      <c r="AG128" s="13">
        <v>38</v>
      </c>
      <c r="AH128" s="15">
        <f>SUM(AE128:AG128)</f>
        <v>107</v>
      </c>
      <c r="AI128" s="17">
        <f>SUM(AD128)</f>
        <v>20</v>
      </c>
      <c r="AJ128" s="19">
        <f>SUM(H128,K128,N128,Q128,T128,W128,Z128,AC128)</f>
        <v>360</v>
      </c>
      <c r="AK128" s="4">
        <f>SUM(AH128,AI128,AJ128)</f>
        <v>487</v>
      </c>
      <c r="AM128" s="6"/>
      <c r="AN128" s="6"/>
    </row>
    <row r="129" spans="1:40" x14ac:dyDescent="0.2">
      <c r="B129" s="55"/>
    </row>
    <row r="130" spans="1:40" x14ac:dyDescent="0.2">
      <c r="A130">
        <v>362</v>
      </c>
      <c r="B130" s="55">
        <v>871</v>
      </c>
      <c r="C130" t="s">
        <v>165</v>
      </c>
      <c r="D130" t="s">
        <v>166</v>
      </c>
      <c r="E130" s="58" t="s">
        <v>125</v>
      </c>
      <c r="F130" s="23" t="s">
        <v>23</v>
      </c>
      <c r="G130">
        <f>IF(F130=" ",0,MAXA(VLOOKUP(F130,F$23:G$49,2),0))</f>
        <v>3241</v>
      </c>
      <c r="H130" s="26">
        <f>IF(G130=0,0,MAXA(VLOOKUP(G130,G$23:H$49,2),0))</f>
        <v>46.000000000000014</v>
      </c>
      <c r="I130" s="29" t="s">
        <v>16</v>
      </c>
      <c r="J130">
        <f>IF(I130=" ",0,MAXA(VLOOKUP(I130,I$23:J$49,2),0))</f>
        <v>2314</v>
      </c>
      <c r="K130" s="34">
        <f>IF(J130=0,0,MAXA(VLOOKUP(J130,J$23:K$49,2),0))</f>
        <v>48</v>
      </c>
      <c r="L130" s="36" t="s">
        <v>28</v>
      </c>
      <c r="M130">
        <f>IF(L130=" ",0,MAXA(VLOOKUP(L130,L$23:M$49,2),0))</f>
        <v>4213</v>
      </c>
      <c r="N130" s="40">
        <f>IF(M130=0,0,MAXA(VLOOKUP(M130,M$23:N$49,2),0))</f>
        <v>48</v>
      </c>
      <c r="O130" s="9" t="s">
        <v>8</v>
      </c>
      <c r="P130">
        <f>IF(O130=" ",0,MAXA(VLOOKUP(O130,O$23:P$49,2),0))</f>
        <v>1234</v>
      </c>
      <c r="Q130" s="43">
        <f>IF(P130=0,0,MAXA(VLOOKUP(P130,P$23:Q$49,2),0))</f>
        <v>46</v>
      </c>
      <c r="R130" s="44" t="s">
        <v>8</v>
      </c>
      <c r="S130">
        <f>IF(R130=" ",0,MAXA(VLOOKUP(R130,R$23:S$49,2),0))</f>
        <v>1234</v>
      </c>
      <c r="T130" s="49">
        <f>IF(S130=0,0,MAXA(VLOOKUP(S130,S$23:T$49,2),0))</f>
        <v>48.000000000000007</v>
      </c>
      <c r="U130" s="36" t="s">
        <v>17</v>
      </c>
      <c r="V130">
        <f>IF(U130=" ",0,MAXA(VLOOKUP(U130,U$23:V$49,2),0))</f>
        <v>2341</v>
      </c>
      <c r="W130" s="40">
        <f>IF(V130=0,0,MAXA(VLOOKUP(V130,V$23:W$49,2),0))</f>
        <v>46.000000000000014</v>
      </c>
      <c r="X130" s="9" t="s">
        <v>8</v>
      </c>
      <c r="Y130">
        <f>IF(X130=" ",0,MAXA(VLOOKUP(X130,X$23:Y$49,2),0))</f>
        <v>1234</v>
      </c>
      <c r="Z130" s="43">
        <f>IF(Y130=0,0,MAXA(VLOOKUP(Y130,Y$23:Z$49,2),0))</f>
        <v>32.999999999999993</v>
      </c>
      <c r="AA130" s="44" t="s">
        <v>8</v>
      </c>
      <c r="AB130">
        <f>IF(AA130=" ",0,MAXA(VLOOKUP(AA130,AA$23:AB$49,2),0))</f>
        <v>1234</v>
      </c>
      <c r="AC130" s="49">
        <f>IF(AB130=0,0,MAXA(VLOOKUP(AB130,AB$23:AC$49,2),0))</f>
        <v>47.999999999999972</v>
      </c>
      <c r="AD130" s="7">
        <v>20</v>
      </c>
      <c r="AE130" s="13">
        <v>34</v>
      </c>
      <c r="AF130" s="13">
        <v>44</v>
      </c>
      <c r="AG130" s="13">
        <v>42</v>
      </c>
      <c r="AH130" s="15">
        <f>SUM(AE130:AG130)</f>
        <v>120</v>
      </c>
      <c r="AI130" s="17">
        <f>SUM(AD130)</f>
        <v>20</v>
      </c>
      <c r="AJ130" s="19">
        <f>SUM(H130,K130,N130,Q130,T130,W130,Z130,AC130)</f>
        <v>363</v>
      </c>
      <c r="AK130" s="4">
        <f>SUM(AH130,AI130,AJ130)</f>
        <v>503</v>
      </c>
      <c r="AM130" s="6"/>
      <c r="AN130" s="6"/>
    </row>
    <row r="132" spans="1:40" x14ac:dyDescent="0.2">
      <c r="B132" s="53">
        <v>851</v>
      </c>
      <c r="C132" s="53" t="s">
        <v>176</v>
      </c>
      <c r="D132" s="53" t="s">
        <v>153</v>
      </c>
      <c r="E132" s="53" t="s">
        <v>177</v>
      </c>
      <c r="F132" s="23" t="s">
        <v>17</v>
      </c>
      <c r="G132">
        <f>IF(F132=" ",0,MAXA(VLOOKUP(F132,F$23:G$49,2),0))</f>
        <v>2341</v>
      </c>
      <c r="H132" s="26">
        <f>IF(G132=0,0,MAXA(VLOOKUP(G132,G$23:H$49,2),0))</f>
        <v>44.000000000000014</v>
      </c>
      <c r="I132" s="29" t="s">
        <v>14</v>
      </c>
      <c r="J132">
        <f>IF(I132=" ",0,MAXA(VLOOKUP(I132,I$23:J$49,2),0))</f>
        <v>2134</v>
      </c>
      <c r="K132" s="34">
        <f>IF(J132=0,0,MAXA(VLOOKUP(J132,J$23:K$49,2),0))</f>
        <v>44</v>
      </c>
      <c r="L132" s="36" t="s">
        <v>28</v>
      </c>
      <c r="M132">
        <f>IF(L132=" ",0,MAXA(VLOOKUP(L132,L$23:M$49,2),0))</f>
        <v>4213</v>
      </c>
      <c r="N132" s="40">
        <f>IF(M132=0,0,MAXA(VLOOKUP(M132,M$23:N$49,2),0))</f>
        <v>48</v>
      </c>
      <c r="O132" s="9" t="s">
        <v>10</v>
      </c>
      <c r="P132">
        <f>IF(O132=" ",0,MAXA(VLOOKUP(O132,O$23:P$49,2),0))</f>
        <v>1324</v>
      </c>
      <c r="Q132" s="43">
        <f>IF(P132=0,0,MAXA(VLOOKUP(P132,P$23:Q$49,2),0))</f>
        <v>50</v>
      </c>
      <c r="R132" s="44" t="s">
        <v>21</v>
      </c>
      <c r="S132">
        <f>IF(R132=" ",0,MAXA(VLOOKUP(R132,R$23:S$49,2),0))</f>
        <v>3142</v>
      </c>
      <c r="T132" s="49">
        <f>IF(S132=0,0,MAXA(VLOOKUP(S132,S$23:T$49,2),0))</f>
        <v>36.000000000000021</v>
      </c>
      <c r="U132" s="36" t="s">
        <v>14</v>
      </c>
      <c r="V132">
        <f>IF(U132=" ",0,MAXA(VLOOKUP(U132,U$23:V$49,2),0))</f>
        <v>2134</v>
      </c>
      <c r="W132" s="40">
        <f>IF(V132=0,0,MAXA(VLOOKUP(V132,V$23:W$49,2),0))</f>
        <v>48</v>
      </c>
      <c r="X132" s="9" t="s">
        <v>12</v>
      </c>
      <c r="Y132">
        <f>IF(X132=" ",0,MAXA(VLOOKUP(X132,X$23:Y$49,2),0))</f>
        <v>1423</v>
      </c>
      <c r="Z132" s="43">
        <f>IF(Y132=0,0,MAXA(VLOOKUP(Y132,Y$23:Z$49,2),0))</f>
        <v>48</v>
      </c>
      <c r="AA132" s="44" t="s">
        <v>9</v>
      </c>
      <c r="AB132">
        <f>IF(AA132=" ",0,MAXA(VLOOKUP(AA132,AA$23:AB$49,2),0))</f>
        <v>1243</v>
      </c>
      <c r="AC132" s="49">
        <f>IF(AB132=0,0,MAXA(VLOOKUP(AB132,AB$23:AC$49,2),0))</f>
        <v>50</v>
      </c>
      <c r="AD132" s="7">
        <v>40</v>
      </c>
      <c r="AE132" s="13">
        <v>41</v>
      </c>
      <c r="AF132" s="13">
        <v>40</v>
      </c>
      <c r="AG132" s="13">
        <v>40</v>
      </c>
      <c r="AH132" s="15">
        <f>SUM(AE132:AG132)</f>
        <v>121</v>
      </c>
      <c r="AI132" s="17">
        <f>SUM(AD132)</f>
        <v>40</v>
      </c>
      <c r="AJ132" s="19">
        <f>SUM(H132,K132,N132,Q132,T132,W132,Z132,AC132)</f>
        <v>368</v>
      </c>
      <c r="AK132" s="4">
        <f>SUM(AH132,AI132,AJ132)</f>
        <v>529</v>
      </c>
      <c r="AM132" s="6"/>
      <c r="AN132" s="6"/>
    </row>
    <row r="133" spans="1:40" x14ac:dyDescent="0.2">
      <c r="B133" s="53">
        <v>852</v>
      </c>
      <c r="C133" s="53" t="s">
        <v>178</v>
      </c>
      <c r="D133" s="53" t="s">
        <v>153</v>
      </c>
      <c r="E133" s="53" t="s">
        <v>177</v>
      </c>
      <c r="F133" s="23" t="s">
        <v>19</v>
      </c>
      <c r="G133">
        <f>IF(F133=" ",0,MAXA(VLOOKUP(F133,F$23:G$49,2),0))</f>
        <v>2431</v>
      </c>
      <c r="H133" s="26">
        <f>IF(G133=0,0,MAXA(VLOOKUP(G133,G$23:H$49,2),0))</f>
        <v>34.000000000000028</v>
      </c>
      <c r="I133" s="29" t="s">
        <v>16</v>
      </c>
      <c r="J133">
        <f>IF(I133=" ",0,MAXA(VLOOKUP(I133,I$23:J$49,2),0))</f>
        <v>2314</v>
      </c>
      <c r="K133" s="34">
        <f>IF(J133=0,0,MAXA(VLOOKUP(J133,J$23:K$49,2),0))</f>
        <v>48</v>
      </c>
      <c r="L133" s="36" t="s">
        <v>15</v>
      </c>
      <c r="M133">
        <f>IF(L133=" ",0,MAXA(VLOOKUP(L133,L$23:M$49,2),0))</f>
        <v>2143</v>
      </c>
      <c r="N133" s="40">
        <f>IF(M133=0,0,MAXA(VLOOKUP(M133,M$23:N$49,2),0))</f>
        <v>40</v>
      </c>
      <c r="O133" s="9" t="s">
        <v>10</v>
      </c>
      <c r="P133">
        <f>IF(O133=" ",0,MAXA(VLOOKUP(O133,O$23:P$49,2),0))</f>
        <v>1324</v>
      </c>
      <c r="Q133" s="43">
        <f>IF(P133=0,0,MAXA(VLOOKUP(P133,P$23:Q$49,2),0))</f>
        <v>50</v>
      </c>
      <c r="R133" s="44" t="s">
        <v>21</v>
      </c>
      <c r="S133">
        <f>IF(R133=" ",0,MAXA(VLOOKUP(R133,R$23:S$49,2),0))</f>
        <v>3142</v>
      </c>
      <c r="T133" s="49">
        <f>IF(S133=0,0,MAXA(VLOOKUP(S133,S$23:T$49,2),0))</f>
        <v>36.000000000000021</v>
      </c>
      <c r="U133" s="36" t="s">
        <v>14</v>
      </c>
      <c r="V133">
        <f>IF(U133=" ",0,MAXA(VLOOKUP(U133,U$23:V$49,2),0))</f>
        <v>2134</v>
      </c>
      <c r="W133" s="40">
        <f>IF(V133=0,0,MAXA(VLOOKUP(V133,V$23:W$49,2),0))</f>
        <v>48</v>
      </c>
      <c r="X133" s="9" t="s">
        <v>15</v>
      </c>
      <c r="Y133">
        <f>IF(X133=" ",0,MAXA(VLOOKUP(X133,X$23:Y$49,2),0))</f>
        <v>2143</v>
      </c>
      <c r="Z133" s="43">
        <f>IF(Y133=0,0,MAXA(VLOOKUP(Y133,Y$23:Z$49,2),0))</f>
        <v>38</v>
      </c>
      <c r="AA133" s="44" t="s">
        <v>9</v>
      </c>
      <c r="AB133">
        <f>IF(AA133=" ",0,MAXA(VLOOKUP(AA133,AA$23:AB$49,2),0))</f>
        <v>1243</v>
      </c>
      <c r="AC133" s="49">
        <f>IF(AB133=0,0,MAXA(VLOOKUP(AB133,AB$23:AC$49,2),0))</f>
        <v>50</v>
      </c>
      <c r="AD133" s="7">
        <v>45</v>
      </c>
      <c r="AE133" s="13">
        <v>40</v>
      </c>
      <c r="AF133" s="13">
        <v>41</v>
      </c>
      <c r="AG133" s="13">
        <v>43</v>
      </c>
      <c r="AH133" s="15">
        <f>SUM(AE133:AG133)</f>
        <v>124</v>
      </c>
      <c r="AI133" s="17">
        <f>SUM(AD133)</f>
        <v>45</v>
      </c>
      <c r="AJ133" s="19">
        <f>SUM(H133,K133,N133,Q133,T133,W133,Z133,AC133)</f>
        <v>344.00000000000006</v>
      </c>
      <c r="AK133" s="4">
        <f>SUM(AH133,AI133,AJ133)</f>
        <v>513</v>
      </c>
      <c r="AM133" s="6"/>
      <c r="AN133" s="6"/>
    </row>
    <row r="134" spans="1:40" x14ac:dyDescent="0.2">
      <c r="B134" s="53">
        <v>853</v>
      </c>
      <c r="C134" s="53" t="s">
        <v>179</v>
      </c>
      <c r="D134" s="53" t="s">
        <v>141</v>
      </c>
      <c r="E134" s="53" t="s">
        <v>177</v>
      </c>
      <c r="F134" s="23" t="s">
        <v>17</v>
      </c>
      <c r="G134">
        <f>IF(F134=" ",0,MAXA(VLOOKUP(F134,F$23:G$49,2),0))</f>
        <v>2341</v>
      </c>
      <c r="H134" s="26">
        <f>IF(G134=0,0,MAXA(VLOOKUP(G134,G$23:H$49,2),0))</f>
        <v>44.000000000000014</v>
      </c>
      <c r="I134" s="29" t="s">
        <v>14</v>
      </c>
      <c r="J134">
        <f>IF(I134=" ",0,MAXA(VLOOKUP(I134,I$23:J$49,2),0))</f>
        <v>2134</v>
      </c>
      <c r="K134" s="34">
        <f>IF(J134=0,0,MAXA(VLOOKUP(J134,J$23:K$49,2),0))</f>
        <v>44</v>
      </c>
      <c r="L134" s="36" t="s">
        <v>26</v>
      </c>
      <c r="M134">
        <f>IF(L134=" ",0,MAXA(VLOOKUP(L134,L$23:M$49,2),0))</f>
        <v>4123</v>
      </c>
      <c r="N134" s="40">
        <f>IF(M134=0,0,MAXA(VLOOKUP(M134,M$23:N$49,2),0))</f>
        <v>50</v>
      </c>
      <c r="O134" s="9" t="s">
        <v>12</v>
      </c>
      <c r="P134">
        <f>IF(O134=" ",0,MAXA(VLOOKUP(O134,O$23:P$49,2),0))</f>
        <v>1423</v>
      </c>
      <c r="Q134" s="43">
        <f>IF(P134=0,0,MAXA(VLOOKUP(P134,P$23:Q$49,2),0))</f>
        <v>32</v>
      </c>
      <c r="R134" s="44" t="s">
        <v>13</v>
      </c>
      <c r="S134">
        <f>IF(R134=" ",0,MAXA(VLOOKUP(R134,R$23:S$49,2),0))</f>
        <v>1432</v>
      </c>
      <c r="T134" s="49">
        <f>IF(S134=0,0,MAXA(VLOOKUP(S134,S$23:T$49,2),0))</f>
        <v>44.000000000000007</v>
      </c>
      <c r="U134" s="36" t="s">
        <v>14</v>
      </c>
      <c r="V134">
        <f>IF(U134=" ",0,MAXA(VLOOKUP(U134,U$23:V$49,2),0))</f>
        <v>2134</v>
      </c>
      <c r="W134" s="40">
        <f>IF(V134=0,0,MAXA(VLOOKUP(V134,V$23:W$49,2),0))</f>
        <v>48</v>
      </c>
      <c r="X134" s="9" t="s">
        <v>26</v>
      </c>
      <c r="Y134">
        <f>IF(X134=" ",0,MAXA(VLOOKUP(X134,X$23:Y$49,2),0))</f>
        <v>4123</v>
      </c>
      <c r="Z134" s="43">
        <f>IF(Y134=0,0,MAXA(VLOOKUP(Y134,Y$23:Z$49,2),0))</f>
        <v>50</v>
      </c>
      <c r="AA134" s="44" t="s">
        <v>8</v>
      </c>
      <c r="AB134">
        <f>IF(AA134=" ",0,MAXA(VLOOKUP(AA134,AA$23:AB$49,2),0))</f>
        <v>1234</v>
      </c>
      <c r="AC134" s="49">
        <f>IF(AB134=0,0,MAXA(VLOOKUP(AB134,AB$23:AC$49,2),0))</f>
        <v>47.999999999999972</v>
      </c>
      <c r="AD134" s="7">
        <v>30</v>
      </c>
      <c r="AE134" s="13">
        <v>39</v>
      </c>
      <c r="AF134" s="13">
        <v>37</v>
      </c>
      <c r="AG134" s="13">
        <v>38</v>
      </c>
      <c r="AH134" s="15">
        <f>SUM(AE134:AG134)</f>
        <v>114</v>
      </c>
      <c r="AI134" s="17">
        <f>SUM(AD134)</f>
        <v>30</v>
      </c>
      <c r="AJ134" s="19">
        <f>SUM(H134,K134,N134,Q134,T134,W134,Z134,AC134)</f>
        <v>360</v>
      </c>
      <c r="AK134" s="4">
        <f>SUM(AH134,AI134,AJ134)</f>
        <v>504</v>
      </c>
      <c r="AM134" s="6"/>
      <c r="AN134" s="6"/>
    </row>
    <row r="135" spans="1:40" x14ac:dyDescent="0.2">
      <c r="B135" s="56">
        <v>854</v>
      </c>
      <c r="C135" s="56" t="s">
        <v>108</v>
      </c>
      <c r="D135" s="56" t="s">
        <v>180</v>
      </c>
      <c r="E135" s="53" t="s">
        <v>177</v>
      </c>
      <c r="F135" s="23" t="s">
        <v>22</v>
      </c>
      <c r="G135">
        <f>IF(F135=" ",0,MAXA(VLOOKUP(F135,F$23:G$49,2),0))</f>
        <v>3214</v>
      </c>
      <c r="H135" s="26">
        <f>IF(G135=0,0,MAXA(VLOOKUP(G135,G$23:H$49,2),0))</f>
        <v>50</v>
      </c>
      <c r="I135" s="29" t="s">
        <v>8</v>
      </c>
      <c r="J135">
        <f>IF(I135=" ",0,MAXA(VLOOKUP(I135,I$23:J$49,2),0))</f>
        <v>1234</v>
      </c>
      <c r="K135" s="34">
        <f>IF(J135=0,0,MAXA(VLOOKUP(J135,J$23:K$49,2),0))</f>
        <v>42</v>
      </c>
      <c r="L135" s="36" t="s">
        <v>12</v>
      </c>
      <c r="M135">
        <f>IF(L135=" ",0,MAXA(VLOOKUP(L135,L$23:M$49,2),0))</f>
        <v>1423</v>
      </c>
      <c r="N135" s="40">
        <f>IF(M135=0,0,MAXA(VLOOKUP(M135,M$23:N$49,2),0))</f>
        <v>47</v>
      </c>
      <c r="O135" s="9" t="s">
        <v>8</v>
      </c>
      <c r="P135">
        <f>IF(O135=" ",0,MAXA(VLOOKUP(O135,O$23:P$49,2),0))</f>
        <v>1234</v>
      </c>
      <c r="Q135" s="43">
        <f>IF(P135=0,0,MAXA(VLOOKUP(P135,P$23:Q$49,2),0))</f>
        <v>46</v>
      </c>
      <c r="R135" s="44" t="s">
        <v>20</v>
      </c>
      <c r="S135">
        <f>IF(R135=" ",0,MAXA(VLOOKUP(R135,R$23:S$49,2),0))</f>
        <v>3124</v>
      </c>
      <c r="T135" s="49">
        <f>IF(S135=0,0,MAXA(VLOOKUP(S135,S$23:T$49,2),0))</f>
        <v>38.000000000000021</v>
      </c>
      <c r="U135" s="36" t="s">
        <v>17</v>
      </c>
      <c r="V135">
        <f>IF(U135=" ",0,MAXA(VLOOKUP(U135,U$23:V$49,2),0))</f>
        <v>2341</v>
      </c>
      <c r="W135" s="40">
        <f>IF(V135=0,0,MAXA(VLOOKUP(V135,V$23:W$49,2),0))</f>
        <v>46.000000000000014</v>
      </c>
      <c r="X135" s="9" t="s">
        <v>9</v>
      </c>
      <c r="Y135">
        <f>IF(X135=" ",0,MAXA(VLOOKUP(X135,X$23:Y$49,2),0))</f>
        <v>1243</v>
      </c>
      <c r="Z135" s="43">
        <f>IF(Y135=0,0,MAXA(VLOOKUP(Y135,Y$23:Z$49,2),0))</f>
        <v>42</v>
      </c>
      <c r="AA135" s="44" t="s">
        <v>9</v>
      </c>
      <c r="AB135">
        <f>IF(AA135=" ",0,MAXA(VLOOKUP(AA135,AA$23:AB$49,2),0))</f>
        <v>1243</v>
      </c>
      <c r="AC135" s="49">
        <f>IF(AB135=0,0,MAXA(VLOOKUP(AB135,AB$23:AC$49,2),0))</f>
        <v>50</v>
      </c>
      <c r="AD135" s="7">
        <v>25</v>
      </c>
      <c r="AE135" s="13">
        <v>37</v>
      </c>
      <c r="AF135" s="13">
        <v>43</v>
      </c>
      <c r="AG135" s="13">
        <v>40</v>
      </c>
      <c r="AH135" s="15">
        <f>SUM(AE135:AG135)</f>
        <v>120</v>
      </c>
      <c r="AI135" s="17">
        <f>SUM(AD135)</f>
        <v>25</v>
      </c>
      <c r="AJ135" s="19">
        <f>SUM(H135,K135,N135,Q135,T135,W135,Z135,AC135)</f>
        <v>361.00000000000006</v>
      </c>
      <c r="AK135" s="4">
        <f>SUM(AH135,AI135,AJ135)</f>
        <v>506.00000000000006</v>
      </c>
      <c r="AM135" s="6"/>
      <c r="AN135" s="6"/>
    </row>
    <row r="136" spans="1:40" x14ac:dyDescent="0.2">
      <c r="K136" s="26"/>
      <c r="N136" s="26"/>
      <c r="Q136" s="26"/>
      <c r="T136" s="26"/>
      <c r="W136" s="26"/>
      <c r="Z136" s="26"/>
      <c r="AC136" s="26"/>
      <c r="AM136" s="6"/>
      <c r="AN136" s="6"/>
    </row>
    <row r="137" spans="1:40" x14ac:dyDescent="0.2">
      <c r="B137">
        <v>861</v>
      </c>
      <c r="C137" t="s">
        <v>181</v>
      </c>
      <c r="D137" t="s">
        <v>182</v>
      </c>
      <c r="E137" s="4" t="s">
        <v>183</v>
      </c>
      <c r="F137" s="23" t="s">
        <v>18</v>
      </c>
      <c r="G137">
        <f>IF(F137=" ",0,MAXA(VLOOKUP(F137,F$23:G$49,2),0))</f>
        <v>2413</v>
      </c>
      <c r="H137" s="26">
        <f>IF(G137=0,0,MAXA(VLOOKUP(G137,G$23:H$49,2),0))</f>
        <v>28.000000000000028</v>
      </c>
      <c r="I137" s="29" t="s">
        <v>17</v>
      </c>
      <c r="J137">
        <f>IF(I137=" ",0,MAXA(VLOOKUP(I137,I$23:J$49,2),0))</f>
        <v>2341</v>
      </c>
      <c r="K137" s="34">
        <f>IF(J137=0,0,MAXA(VLOOKUP(J137,J$23:K$49,2),0))</f>
        <v>43</v>
      </c>
      <c r="L137" s="36" t="s">
        <v>18</v>
      </c>
      <c r="M137">
        <f>IF(L137=" ",0,MAXA(VLOOKUP(L137,L$23:M$49,2),0))</f>
        <v>2413</v>
      </c>
      <c r="N137" s="40">
        <f>IF(M137=0,0,MAXA(VLOOKUP(M137,M$23:N$49,2),0))</f>
        <v>43</v>
      </c>
      <c r="O137" s="9" t="s">
        <v>8</v>
      </c>
      <c r="P137">
        <f>IF(O137=" ",0,MAXA(VLOOKUP(O137,O$23:P$49,2),0))</f>
        <v>1234</v>
      </c>
      <c r="Q137" s="43">
        <f>IF(P137=0,0,MAXA(VLOOKUP(P137,P$23:Q$49,2),0))</f>
        <v>46</v>
      </c>
      <c r="R137" s="44" t="s">
        <v>8</v>
      </c>
      <c r="S137">
        <f>IF(R137=" ",0,MAXA(VLOOKUP(R137,R$23:S$49,2),0))</f>
        <v>1234</v>
      </c>
      <c r="T137" s="49">
        <f>IF(S137=0,0,MAXA(VLOOKUP(S137,S$23:T$49,2),0))</f>
        <v>48.000000000000007</v>
      </c>
      <c r="U137" s="36" t="s">
        <v>14</v>
      </c>
      <c r="V137">
        <f>IF(U137=" ",0,MAXA(VLOOKUP(U137,U$23:V$49,2),0))</f>
        <v>2134</v>
      </c>
      <c r="W137" s="40">
        <f>IF(V137=0,0,MAXA(VLOOKUP(V137,V$23:W$49,2),0))</f>
        <v>48</v>
      </c>
      <c r="X137" s="9" t="s">
        <v>8</v>
      </c>
      <c r="Y137">
        <f>IF(X137=" ",0,MAXA(VLOOKUP(X137,X$23:Y$49,2),0))</f>
        <v>1234</v>
      </c>
      <c r="Z137" s="43">
        <f>IF(Y137=0,0,MAXA(VLOOKUP(Y137,Y$23:Z$49,2),0))</f>
        <v>32.999999999999993</v>
      </c>
      <c r="AA137" s="44" t="s">
        <v>9</v>
      </c>
      <c r="AB137">
        <f>IF(AA137=" ",0,MAXA(VLOOKUP(AA137,AA$23:AB$49,2),0))</f>
        <v>1243</v>
      </c>
      <c r="AC137" s="49">
        <f>IF(AB137=0,0,MAXA(VLOOKUP(AB137,AB$23:AC$49,2),0))</f>
        <v>50</v>
      </c>
      <c r="AD137" s="7">
        <v>25</v>
      </c>
      <c r="AE137" s="13">
        <v>39</v>
      </c>
      <c r="AF137" s="13">
        <v>34</v>
      </c>
      <c r="AG137" s="13">
        <v>38</v>
      </c>
      <c r="AH137" s="15">
        <f>SUM(AE137:AG137)</f>
        <v>111</v>
      </c>
      <c r="AI137" s="17">
        <f>SUM(AD137)</f>
        <v>25</v>
      </c>
      <c r="AJ137" s="19">
        <f>SUM(H137,K137,N137,Q137,T137,W137,Z137,AC137)</f>
        <v>339</v>
      </c>
      <c r="AK137" s="4">
        <f>SUM(AH137,AI137,AJ137)</f>
        <v>475</v>
      </c>
      <c r="AM137" s="6"/>
      <c r="AN137" s="6"/>
    </row>
    <row r="138" spans="1:40" x14ac:dyDescent="0.2">
      <c r="AM138" s="6"/>
      <c r="AN138" s="6"/>
    </row>
    <row r="139" spans="1:40" x14ac:dyDescent="0.2">
      <c r="B139">
        <v>881</v>
      </c>
      <c r="C139" t="s">
        <v>184</v>
      </c>
      <c r="D139" t="s">
        <v>185</v>
      </c>
      <c r="E139" s="4" t="s">
        <v>186</v>
      </c>
      <c r="F139" s="23" t="s">
        <v>16</v>
      </c>
      <c r="G139">
        <f>IF(F139=" ",0,MAXA(VLOOKUP(F139,F$23:G$49,2),0))</f>
        <v>2314</v>
      </c>
      <c r="H139" s="26">
        <f>IF(G139=0,0,MAXA(VLOOKUP(G139,G$23:H$49,2),0))</f>
        <v>48</v>
      </c>
      <c r="I139" s="29" t="s">
        <v>10</v>
      </c>
      <c r="J139">
        <f>IF(I139=" ",0,MAXA(VLOOKUP(I139,I$23:J$49,2),0))</f>
        <v>1324</v>
      </c>
      <c r="K139" s="34">
        <f>IF(J139=0,0,MAXA(VLOOKUP(J139,J$23:K$49,2),0))</f>
        <v>44</v>
      </c>
      <c r="L139" s="36" t="s">
        <v>28</v>
      </c>
      <c r="M139">
        <f>IF(L139=" ",0,MAXA(VLOOKUP(L139,L$23:M$49,2),0))</f>
        <v>4213</v>
      </c>
      <c r="N139" s="40">
        <f>IF(M139=0,0,MAXA(VLOOKUP(M139,M$23:N$49,2),0))</f>
        <v>48</v>
      </c>
      <c r="O139" s="9" t="s">
        <v>8</v>
      </c>
      <c r="P139">
        <f>IF(O139=" ",0,MAXA(VLOOKUP(O139,O$23:P$49,2),0))</f>
        <v>1234</v>
      </c>
      <c r="Q139" s="43">
        <f>IF(P139=0,0,MAXA(VLOOKUP(P139,P$23:Q$49,2),0))</f>
        <v>46</v>
      </c>
      <c r="R139" s="44" t="s">
        <v>11</v>
      </c>
      <c r="S139">
        <f>IF(R139=" ",0,MAXA(VLOOKUP(R139,R$23:S$49,2),0))</f>
        <v>1342</v>
      </c>
      <c r="T139" s="49">
        <f>IF(S139=0,0,MAXA(VLOOKUP(S139,S$23:T$49,2),0))</f>
        <v>42.000000000000014</v>
      </c>
      <c r="U139" s="36" t="s">
        <v>17</v>
      </c>
      <c r="V139">
        <f>IF(U139=" ",0,MAXA(VLOOKUP(U139,U$23:V$49,2),0))</f>
        <v>2341</v>
      </c>
      <c r="W139" s="40">
        <f>IF(V139=0,0,MAXA(VLOOKUP(V139,V$23:W$49,2),0))</f>
        <v>46.000000000000014</v>
      </c>
      <c r="X139" s="9" t="s">
        <v>14</v>
      </c>
      <c r="Y139">
        <f>IF(X139=" ",0,MAXA(VLOOKUP(X139,X$23:Y$49,2),0))</f>
        <v>2134</v>
      </c>
      <c r="Z139" s="43">
        <f>IF(Y139=0,0,MAXA(VLOOKUP(Y139,Y$23:Z$49,2),0))</f>
        <v>28.999999999999993</v>
      </c>
      <c r="AA139" s="44" t="s">
        <v>15</v>
      </c>
      <c r="AB139">
        <f>IF(AA139=" ",0,MAXA(VLOOKUP(AA139,AA$23:AB$49,2),0))</f>
        <v>2143</v>
      </c>
      <c r="AC139" s="49">
        <f>IF(AB139=0,0,MAXA(VLOOKUP(AB139,AB$23:AC$49,2),0))</f>
        <v>45</v>
      </c>
      <c r="AD139" s="7">
        <v>30</v>
      </c>
      <c r="AE139" s="13">
        <v>25</v>
      </c>
      <c r="AF139" s="13">
        <v>25</v>
      </c>
      <c r="AG139" s="13">
        <v>25</v>
      </c>
      <c r="AH139" s="15">
        <f>SUM(AE139:AG139)</f>
        <v>75</v>
      </c>
      <c r="AI139" s="17">
        <f>SUM(AD139)</f>
        <v>30</v>
      </c>
      <c r="AJ139" s="19">
        <f>SUM(H139,K139,N139,Q139,T139,W139,Z139,AC139)</f>
        <v>348</v>
      </c>
      <c r="AK139" s="4">
        <f>SUM(AH139,AI139,AJ139)</f>
        <v>453</v>
      </c>
      <c r="AM139" s="6"/>
      <c r="AN139" s="6"/>
    </row>
    <row r="140" spans="1:40" x14ac:dyDescent="0.2">
      <c r="B140">
        <v>882</v>
      </c>
      <c r="C140" t="s">
        <v>187</v>
      </c>
      <c r="D140" t="s">
        <v>188</v>
      </c>
      <c r="E140" s="4" t="s">
        <v>186</v>
      </c>
      <c r="F140" s="23" t="s">
        <v>25</v>
      </c>
      <c r="G140">
        <f>IF(F140=" ",0,MAXA(VLOOKUP(F140,F$23:G$49,2),0))</f>
        <v>3421</v>
      </c>
      <c r="H140" s="26">
        <f>IF(G140=0,0,MAXA(VLOOKUP(G140,G$23:H$49,2),0))</f>
        <v>38.000000000000028</v>
      </c>
      <c r="I140" s="29" t="s">
        <v>12</v>
      </c>
      <c r="J140">
        <f>IF(I140=" ",0,MAXA(VLOOKUP(I140,I$23:J$49,2),0))</f>
        <v>1423</v>
      </c>
      <c r="K140" s="34">
        <f>IF(J140=0,0,MAXA(VLOOKUP(J140,J$23:K$49,2),0))</f>
        <v>26</v>
      </c>
      <c r="L140" s="36" t="s">
        <v>26</v>
      </c>
      <c r="M140">
        <f>IF(L140=" ",0,MAXA(VLOOKUP(L140,L$23:M$49,2),0))</f>
        <v>4123</v>
      </c>
      <c r="N140" s="40">
        <f>IF(M140=0,0,MAXA(VLOOKUP(M140,M$23:N$49,2),0))</f>
        <v>50</v>
      </c>
      <c r="O140" s="9" t="s">
        <v>29</v>
      </c>
      <c r="P140">
        <f>IF(O140=" ",0,MAXA(VLOOKUP(O140,O$23:P$49,2),0))</f>
        <v>4312</v>
      </c>
      <c r="Q140" s="43">
        <f>IF(P140=0,0,MAXA(VLOOKUP(P140,P$23:Q$49,2),0))</f>
        <v>23</v>
      </c>
      <c r="R140" s="44" t="s">
        <v>20</v>
      </c>
      <c r="S140">
        <f>IF(R140=" ",0,MAXA(VLOOKUP(R140,R$23:S$49,2),0))</f>
        <v>3124</v>
      </c>
      <c r="T140" s="49">
        <f>IF(S140=0,0,MAXA(VLOOKUP(S140,S$23:T$49,2),0))</f>
        <v>38.000000000000021</v>
      </c>
      <c r="U140" s="36" t="s">
        <v>15</v>
      </c>
      <c r="V140">
        <f>IF(U140=" ",0,MAXA(VLOOKUP(U140,U$23:V$49,2),0))</f>
        <v>2143</v>
      </c>
      <c r="W140" s="40">
        <f>IF(V140=0,0,MAXA(VLOOKUP(V140,V$23:W$49,2),0))</f>
        <v>42.000000000000014</v>
      </c>
      <c r="X140" s="9" t="s">
        <v>28</v>
      </c>
      <c r="Y140">
        <f>IF(X140=" ",0,MAXA(VLOOKUP(X140,X$23:Y$49,2),0))</f>
        <v>4213</v>
      </c>
      <c r="Z140" s="43">
        <f>IF(Y140=0,0,MAXA(VLOOKUP(Y140,Y$23:Z$49,2),0))</f>
        <v>46</v>
      </c>
      <c r="AA140" s="44" t="s">
        <v>15</v>
      </c>
      <c r="AB140">
        <f>IF(AA140=" ",0,MAXA(VLOOKUP(AA140,AA$23:AB$49,2),0))</f>
        <v>2143</v>
      </c>
      <c r="AC140" s="49">
        <f>IF(AB140=0,0,MAXA(VLOOKUP(AB140,AB$23:AC$49,2),0))</f>
        <v>45</v>
      </c>
      <c r="AD140" s="7">
        <v>5</v>
      </c>
      <c r="AE140" s="13">
        <v>30</v>
      </c>
      <c r="AF140" s="13">
        <v>31</v>
      </c>
      <c r="AG140" s="13">
        <v>40</v>
      </c>
      <c r="AH140" s="15">
        <f>SUM(AE140:AG140)</f>
        <v>101</v>
      </c>
      <c r="AI140" s="17">
        <f>SUM(AD140)</f>
        <v>5</v>
      </c>
      <c r="AJ140" s="19">
        <f>SUM(H140,K140,N140,Q140,T140,W140,Z140,AC140)</f>
        <v>308.00000000000006</v>
      </c>
      <c r="AK140" s="4">
        <f>SUM(AH140,AI140,AJ140)</f>
        <v>414.00000000000006</v>
      </c>
      <c r="AM140" s="6"/>
      <c r="AN140" s="6"/>
    </row>
    <row r="142" spans="1:40" x14ac:dyDescent="0.2">
      <c r="B142" s="57">
        <v>891</v>
      </c>
      <c r="C142" s="57" t="s">
        <v>167</v>
      </c>
      <c r="D142" s="57" t="s">
        <v>168</v>
      </c>
      <c r="E142" s="57" t="s">
        <v>169</v>
      </c>
      <c r="F142" s="23" t="s">
        <v>14</v>
      </c>
      <c r="G142">
        <f>IF(F142=" ",0,MAXA(VLOOKUP(F142,F$23:G$49,2),0))</f>
        <v>2134</v>
      </c>
      <c r="H142" s="26">
        <f>IF(G142=0,0,MAXA(VLOOKUP(G142,G$23:H$49,2),0))</f>
        <v>42</v>
      </c>
      <c r="I142" s="29" t="s">
        <v>4</v>
      </c>
      <c r="J142">
        <f>IF(I142=" ",0,MAXA(VLOOKUP(I142,I$23:J$49,2),0))</f>
        <v>4231</v>
      </c>
      <c r="K142" s="34">
        <f>IF(J142=0,0,MAXA(VLOOKUP(J142,J$23:K$49,2),0))</f>
        <v>27</v>
      </c>
      <c r="L142" s="36" t="s">
        <v>25</v>
      </c>
      <c r="M142">
        <f>IF(L142=" ",0,MAXA(VLOOKUP(L142,L$23:M$49,2),0))</f>
        <v>3421</v>
      </c>
      <c r="N142" s="40">
        <f>IF(M142=0,0,MAXA(VLOOKUP(M142,M$23:N$49,2),0))</f>
        <v>26</v>
      </c>
      <c r="O142" s="9" t="s">
        <v>24</v>
      </c>
      <c r="P142">
        <f>IF(O142=" ",0,MAXA(VLOOKUP(O142,O$23:P$49,2),0))</f>
        <v>3412</v>
      </c>
      <c r="Q142" s="43">
        <f>IF(P142=0,0,MAXA(VLOOKUP(P142,P$23:Q$49,2),0))</f>
        <v>32</v>
      </c>
      <c r="R142" s="44" t="s">
        <v>9</v>
      </c>
      <c r="S142">
        <f>IF(R142=" ",0,MAXA(VLOOKUP(R142,R$23:S$49,2),0))</f>
        <v>1243</v>
      </c>
      <c r="T142" s="49">
        <f>IF(S142=0,0,MAXA(VLOOKUP(S142,S$23:T$49,2),0))</f>
        <v>50</v>
      </c>
      <c r="U142" s="36" t="s">
        <v>28</v>
      </c>
      <c r="V142">
        <f>IF(U142=" ",0,MAXA(VLOOKUP(U142,U$23:V$49,2),0))</f>
        <v>4213</v>
      </c>
      <c r="W142" s="40">
        <f>IF(V142=0,0,MAXA(VLOOKUP(V142,V$23:W$49,2),0))</f>
        <v>28.000000000000043</v>
      </c>
      <c r="X142" s="9" t="s">
        <v>28</v>
      </c>
      <c r="Y142">
        <f>IF(X142=" ",0,MAXA(VLOOKUP(X142,X$23:Y$49,2),0))</f>
        <v>4213</v>
      </c>
      <c r="Z142" s="43">
        <f>IF(Y142=0,0,MAXA(VLOOKUP(Y142,Y$23:Z$49,2),0))</f>
        <v>46</v>
      </c>
      <c r="AA142" s="44" t="s">
        <v>12</v>
      </c>
      <c r="AB142">
        <f>IF(AA142=" ",0,MAXA(VLOOKUP(AA142,AA$23:AB$49,2),0))</f>
        <v>1423</v>
      </c>
      <c r="AC142" s="49">
        <f>IF(AB142=0,0,MAXA(VLOOKUP(AB142,AB$23:AC$49,2),0))</f>
        <v>45</v>
      </c>
      <c r="AD142" s="7">
        <v>10</v>
      </c>
      <c r="AE142" s="13">
        <v>38</v>
      </c>
      <c r="AF142" s="13">
        <v>34</v>
      </c>
      <c r="AG142" s="13">
        <v>30</v>
      </c>
      <c r="AH142" s="15">
        <f>SUM(AE142:AG142)</f>
        <v>102</v>
      </c>
      <c r="AI142" s="17">
        <f>SUM(AD142)</f>
        <v>10</v>
      </c>
      <c r="AJ142" s="19">
        <f>SUM(H142,K142,N142,Q142,T142,W142,Z142,AC142)</f>
        <v>296.00000000000006</v>
      </c>
      <c r="AK142" s="4">
        <f>SUM(AH142,AI142,AJ142)</f>
        <v>408.00000000000006</v>
      </c>
      <c r="AM142" s="6"/>
      <c r="AN142" s="6"/>
    </row>
    <row r="143" spans="1:40" x14ac:dyDescent="0.2">
      <c r="B143" s="57">
        <v>892</v>
      </c>
      <c r="C143" s="57" t="s">
        <v>170</v>
      </c>
      <c r="D143" s="57" t="s">
        <v>171</v>
      </c>
      <c r="E143" s="57" t="s">
        <v>169</v>
      </c>
      <c r="F143" s="23" t="s">
        <v>12</v>
      </c>
      <c r="G143">
        <f>IF(F143=" ",0,MAXA(VLOOKUP(F143,F$23:G$49,2),0))</f>
        <v>1423</v>
      </c>
      <c r="H143" s="26">
        <f>IF(G143=0,0,MAXA(VLOOKUP(G143,G$23:H$49,2),0))</f>
        <v>20.000000000000028</v>
      </c>
      <c r="I143" s="29" t="s">
        <v>9</v>
      </c>
      <c r="J143">
        <f>IF(I143=" ",0,MAXA(VLOOKUP(I143,I$23:J$49,2),0))</f>
        <v>1243</v>
      </c>
      <c r="K143" s="34">
        <f>IF(J143=0,0,MAXA(VLOOKUP(J143,J$23:K$49,2),0))</f>
        <v>33</v>
      </c>
      <c r="L143" s="36" t="s">
        <v>10</v>
      </c>
      <c r="M143">
        <f>IF(L143=" ",0,MAXA(VLOOKUP(L143,L$23:M$49,2),0))</f>
        <v>1324</v>
      </c>
      <c r="N143" s="40">
        <f>IF(M143=0,0,MAXA(VLOOKUP(M143,M$23:N$49,2),0))</f>
        <v>27</v>
      </c>
      <c r="O143" s="9" t="s">
        <v>24</v>
      </c>
      <c r="P143">
        <f>IF(O143=" ",0,MAXA(VLOOKUP(O143,O$23:P$49,2),0))</f>
        <v>3412</v>
      </c>
      <c r="Q143" s="43">
        <f>IF(P143=0,0,MAXA(VLOOKUP(P143,P$23:Q$49,2),0))</f>
        <v>32</v>
      </c>
      <c r="R143" s="44" t="s">
        <v>21</v>
      </c>
      <c r="S143">
        <f>IF(R143=" ",0,MAXA(VLOOKUP(R143,R$23:S$49,2),0))</f>
        <v>3142</v>
      </c>
      <c r="T143" s="49">
        <f>IF(S143=0,0,MAXA(VLOOKUP(S143,S$23:T$49,2),0))</f>
        <v>36.000000000000021</v>
      </c>
      <c r="U143" s="36" t="s">
        <v>15</v>
      </c>
      <c r="V143">
        <f>IF(U143=" ",0,MAXA(VLOOKUP(U143,U$23:V$49,2),0))</f>
        <v>2143</v>
      </c>
      <c r="W143" s="40">
        <f>IF(V143=0,0,MAXA(VLOOKUP(V143,V$23:W$49,2),0))</f>
        <v>42.000000000000014</v>
      </c>
      <c r="X143" s="9" t="s">
        <v>26</v>
      </c>
      <c r="Y143">
        <f>IF(X143=" ",0,MAXA(VLOOKUP(X143,X$23:Y$49,2),0))</f>
        <v>4123</v>
      </c>
      <c r="Z143" s="43">
        <f>IF(Y143=0,0,MAXA(VLOOKUP(Y143,Y$23:Z$49,2),0))</f>
        <v>50</v>
      </c>
      <c r="AA143" s="44" t="s">
        <v>13</v>
      </c>
      <c r="AB143">
        <f>IF(AA143=" ",0,MAXA(VLOOKUP(AA143,AA$23:AB$49,2),0))</f>
        <v>1432</v>
      </c>
      <c r="AC143" s="49">
        <f>IF(AB143=0,0,MAXA(VLOOKUP(AB143,AB$23:AC$49,2),0))</f>
        <v>37.999999999999972</v>
      </c>
      <c r="AD143" s="7">
        <v>20</v>
      </c>
      <c r="AE143" s="13">
        <v>33</v>
      </c>
      <c r="AF143" s="13">
        <v>29</v>
      </c>
      <c r="AG143" s="13">
        <v>35</v>
      </c>
      <c r="AH143" s="15">
        <f>SUM(AE143:AG143)</f>
        <v>97</v>
      </c>
      <c r="AI143" s="17">
        <f>SUM(AD143)</f>
        <v>20</v>
      </c>
      <c r="AJ143" s="19">
        <f>SUM(H143,K143,N143,Q143,T143,W143,Z143,AC143)</f>
        <v>278</v>
      </c>
      <c r="AK143" s="4">
        <f>SUM(AH143,AI143,AJ143)</f>
        <v>395</v>
      </c>
      <c r="AM143" s="6"/>
      <c r="AN143" s="6"/>
    </row>
    <row r="144" spans="1:40" x14ac:dyDescent="0.2">
      <c r="B144" s="57">
        <v>893</v>
      </c>
      <c r="C144" s="57" t="s">
        <v>172</v>
      </c>
      <c r="D144" s="57" t="s">
        <v>174</v>
      </c>
      <c r="E144" s="57" t="s">
        <v>169</v>
      </c>
      <c r="F144" s="23" t="s">
        <v>20</v>
      </c>
      <c r="G144">
        <f>IF(F144=" ",0,MAXA(VLOOKUP(F144,F$23:G$49,2),0))</f>
        <v>3124</v>
      </c>
      <c r="H144" s="26">
        <f>IF(G144=0,0,MAXA(VLOOKUP(G144,G$23:H$49,2),0))</f>
        <v>46</v>
      </c>
      <c r="I144" s="29" t="s">
        <v>13</v>
      </c>
      <c r="J144">
        <f>IF(I144=" ",0,MAXA(VLOOKUP(I144,I$23:J$49,2),0))</f>
        <v>1432</v>
      </c>
      <c r="K144" s="34">
        <f>IF(J144=0,0,MAXA(VLOOKUP(J144,J$23:K$49,2),0))</f>
        <v>28</v>
      </c>
      <c r="L144" s="36" t="s">
        <v>24</v>
      </c>
      <c r="M144">
        <f>IF(L144=" ",0,MAXA(VLOOKUP(L144,L$23:M$49,2),0))</f>
        <v>3412</v>
      </c>
      <c r="N144" s="40">
        <f>IF(M144=0,0,MAXA(VLOOKUP(M144,M$23:N$49,2),0))</f>
        <v>28</v>
      </c>
      <c r="O144" s="9" t="s">
        <v>15</v>
      </c>
      <c r="P144">
        <f>IF(O144=" ",0,MAXA(VLOOKUP(O144,O$23:P$49,2),0))</f>
        <v>2143</v>
      </c>
      <c r="Q144" s="43">
        <f>IF(P144=0,0,MAXA(VLOOKUP(P144,P$23:Q$49,2),0))</f>
        <v>31</v>
      </c>
      <c r="R144" s="44" t="s">
        <v>4</v>
      </c>
      <c r="S144">
        <f>IF(R144=" ",0,MAXA(VLOOKUP(R144,R$23:S$49,2),0))</f>
        <v>4231</v>
      </c>
      <c r="T144" s="49">
        <f>IF(S144=0,0,MAXA(VLOOKUP(S144,S$23:T$49,2),0))</f>
        <v>36.000000000000007</v>
      </c>
      <c r="U144" s="36" t="s">
        <v>18</v>
      </c>
      <c r="V144">
        <f>IF(U144=" ",0,MAXA(VLOOKUP(U144,U$23:V$49,2),0))</f>
        <v>2413</v>
      </c>
      <c r="W144" s="40">
        <f>IF(V144=0,0,MAXA(VLOOKUP(V144,V$23:W$49,2),0))</f>
        <v>38.000000000000028</v>
      </c>
      <c r="X144" s="9" t="s">
        <v>10</v>
      </c>
      <c r="Y144">
        <f>IF(X144=" ",0,MAXA(VLOOKUP(X144,X$23:Y$49,2),0))</f>
        <v>1324</v>
      </c>
      <c r="Z144" s="43">
        <f>IF(Y144=0,0,MAXA(VLOOKUP(Y144,Y$23:Z$49,2),0))</f>
        <v>29.999999999999986</v>
      </c>
      <c r="AA144" s="44" t="s">
        <v>12</v>
      </c>
      <c r="AB144">
        <f>IF(AA144=" ",0,MAXA(VLOOKUP(AA144,AA$23:AB$49,2),0))</f>
        <v>1423</v>
      </c>
      <c r="AC144" s="49">
        <f>IF(AB144=0,0,MAXA(VLOOKUP(AB144,AB$23:AC$49,2),0))</f>
        <v>45</v>
      </c>
      <c r="AD144" s="7">
        <v>25</v>
      </c>
      <c r="AE144" s="13">
        <v>30</v>
      </c>
      <c r="AF144" s="13">
        <v>30</v>
      </c>
      <c r="AG144" s="13">
        <v>34</v>
      </c>
      <c r="AH144" s="15">
        <f>SUM(AE144:AG144)</f>
        <v>94</v>
      </c>
      <c r="AI144" s="17">
        <f>SUM(AD144)</f>
        <v>25</v>
      </c>
      <c r="AJ144" s="19">
        <f>SUM(H144,K144,N144,Q144,T144,W144,Z144,AC144)</f>
        <v>282</v>
      </c>
      <c r="AK144" s="4">
        <f>SUM(AH144,AI144,AJ144)</f>
        <v>401</v>
      </c>
      <c r="AM144" s="6"/>
      <c r="AN144" s="6"/>
    </row>
    <row r="145" spans="2:40" x14ac:dyDescent="0.2">
      <c r="B145">
        <v>894</v>
      </c>
      <c r="C145" t="s">
        <v>173</v>
      </c>
      <c r="D145" t="s">
        <v>175</v>
      </c>
      <c r="E145" s="4" t="s">
        <v>169</v>
      </c>
      <c r="F145" s="23" t="s">
        <v>4</v>
      </c>
      <c r="G145">
        <f>IF(F145=" ",0,MAXA(VLOOKUP(F145,F$23:G$49,2),0))</f>
        <v>4231</v>
      </c>
      <c r="H145" s="26">
        <f>IF(G145=0,0,MAXA(VLOOKUP(G145,G$23:H$49,2),0))</f>
        <v>26.000000000000043</v>
      </c>
      <c r="I145" s="29" t="s">
        <v>15</v>
      </c>
      <c r="J145">
        <f>IF(I145=" ",0,MAXA(VLOOKUP(I145,I$23:J$49,2),0))</f>
        <v>2143</v>
      </c>
      <c r="K145" s="34">
        <f>IF(J145=0,0,MAXA(VLOOKUP(J145,J$23:K$49,2),0))</f>
        <v>35</v>
      </c>
      <c r="L145" s="36" t="s">
        <v>26</v>
      </c>
      <c r="M145">
        <f>IF(L145=" ",0,MAXA(VLOOKUP(L145,L$23:M$49,2),0))</f>
        <v>4123</v>
      </c>
      <c r="N145" s="40">
        <f>IF(M145=0,0,MAXA(VLOOKUP(M145,M$23:N$49,2),0))</f>
        <v>50</v>
      </c>
      <c r="O145" s="9" t="s">
        <v>14</v>
      </c>
      <c r="P145">
        <f>IF(O145=" ",0,MAXA(VLOOKUP(O145,O$23:P$49,2),0))</f>
        <v>2134</v>
      </c>
      <c r="Q145" s="43">
        <f>IF(P145=0,0,MAXA(VLOOKUP(P145,P$23:Q$49,2),0))</f>
        <v>40</v>
      </c>
      <c r="R145" s="44" t="s">
        <v>22</v>
      </c>
      <c r="S145">
        <f>IF(R145=" ",0,MAXA(VLOOKUP(R145,R$23:S$49,2),0))</f>
        <v>3214</v>
      </c>
      <c r="T145" s="49">
        <f>IF(S145=0,0,MAXA(VLOOKUP(S145,S$23:T$49,2),0))</f>
        <v>36.000000000000021</v>
      </c>
      <c r="U145" s="36" t="s">
        <v>19</v>
      </c>
      <c r="V145">
        <f>IF(U145=" ",0,MAXA(VLOOKUP(U145,U$23:V$49,2),0))</f>
        <v>2431</v>
      </c>
      <c r="W145" s="40">
        <f>IF(V145=0,0,MAXA(VLOOKUP(V145,V$23:W$49,2),0))</f>
        <v>40.000000000000028</v>
      </c>
      <c r="X145" s="9" t="s">
        <v>8</v>
      </c>
      <c r="Y145">
        <f>IF(X145=" ",0,MAXA(VLOOKUP(X145,X$23:Y$49,2),0))</f>
        <v>1234</v>
      </c>
      <c r="Z145" s="43">
        <f>IF(Y145=0,0,MAXA(VLOOKUP(Y145,Y$23:Z$49,2),0))</f>
        <v>32.999999999999993</v>
      </c>
      <c r="AA145" s="44" t="s">
        <v>8</v>
      </c>
      <c r="AB145">
        <f>IF(AA145=" ",0,MAXA(VLOOKUP(AA145,AA$23:AB$49,2),0))</f>
        <v>1234</v>
      </c>
      <c r="AC145" s="49">
        <f>IF(AB145=0,0,MAXA(VLOOKUP(AB145,AB$23:AC$49,2),0))</f>
        <v>47.999999999999972</v>
      </c>
      <c r="AD145" s="7">
        <v>15</v>
      </c>
      <c r="AE145" s="13">
        <v>32</v>
      </c>
      <c r="AF145" s="13">
        <v>30</v>
      </c>
      <c r="AG145" s="13">
        <v>40</v>
      </c>
      <c r="AH145" s="15">
        <f>SUM(AE145:AG145)</f>
        <v>102</v>
      </c>
      <c r="AI145" s="17">
        <f>SUM(AD145)</f>
        <v>15</v>
      </c>
      <c r="AJ145" s="19">
        <f>SUM(H145,K145,N145,Q145,T145,W145,Z145,AC145)</f>
        <v>308.00000000000011</v>
      </c>
      <c r="AK145" s="4">
        <f>SUM(AH145,AI145,AJ145)</f>
        <v>425.00000000000011</v>
      </c>
      <c r="AM145" s="6"/>
      <c r="AN145" s="6"/>
    </row>
    <row r="146" spans="2:40" x14ac:dyDescent="0.2">
      <c r="K146" s="26"/>
      <c r="N146" s="26"/>
      <c r="Q146" s="26"/>
      <c r="T146" s="26"/>
      <c r="W146" s="26"/>
      <c r="Z146" s="26"/>
      <c r="AC146" s="26"/>
      <c r="AM146" s="6"/>
      <c r="AN146" s="6"/>
    </row>
    <row r="147" spans="2:40" x14ac:dyDescent="0.2">
      <c r="B147">
        <v>941</v>
      </c>
      <c r="C147" t="s">
        <v>189</v>
      </c>
      <c r="D147" t="s">
        <v>190</v>
      </c>
      <c r="E147" s="4" t="s">
        <v>191</v>
      </c>
      <c r="F147" s="23" t="s">
        <v>16</v>
      </c>
      <c r="G147">
        <f>IF(F147=" ",0,MAXA(VLOOKUP(F147,F$23:G$49,2),0))</f>
        <v>2314</v>
      </c>
      <c r="H147" s="26">
        <f>IF(G147=0,0,MAXA(VLOOKUP(G147,G$23:H$49,2),0))</f>
        <v>48</v>
      </c>
      <c r="I147" s="29" t="s">
        <v>12</v>
      </c>
      <c r="J147">
        <f>IF(I147=" ",0,MAXA(VLOOKUP(I147,I$23:J$49,2),0))</f>
        <v>1423</v>
      </c>
      <c r="K147" s="34">
        <f>IF(J147=0,0,MAXA(VLOOKUP(J147,J$23:K$49,2),0))</f>
        <v>26</v>
      </c>
      <c r="L147" s="36" t="s">
        <v>8</v>
      </c>
      <c r="M147">
        <f>IF(L147=" ",0,MAXA(VLOOKUP(L147,L$23:M$49,2),0))</f>
        <v>1234</v>
      </c>
      <c r="N147" s="40">
        <f>IF(M147=0,0,MAXA(VLOOKUP(M147,M$23:N$49,2),0))</f>
        <v>32</v>
      </c>
      <c r="O147" s="9" t="s">
        <v>25</v>
      </c>
      <c r="P147">
        <f>IF(O147=" ",0,MAXA(VLOOKUP(O147,O$23:P$49,2),0))</f>
        <v>3421</v>
      </c>
      <c r="Q147" s="43">
        <f>IF(P147=0,0,MAXA(VLOOKUP(P147,P$23:Q$49,2),0))</f>
        <v>26</v>
      </c>
      <c r="R147" s="44" t="s">
        <v>9</v>
      </c>
      <c r="S147">
        <f>IF(R147=" ",0,MAXA(VLOOKUP(R147,R$23:S$49,2),0))</f>
        <v>1243</v>
      </c>
      <c r="T147" s="49">
        <f>IF(S147=0,0,MAXA(VLOOKUP(S147,S$23:T$49,2),0))</f>
        <v>50</v>
      </c>
      <c r="U147" s="36" t="s">
        <v>15</v>
      </c>
      <c r="V147">
        <f>IF(U147=" ",0,MAXA(VLOOKUP(U147,U$23:V$49,2),0))</f>
        <v>2143</v>
      </c>
      <c r="W147" s="40">
        <f>IF(V147=0,0,MAXA(VLOOKUP(V147,V$23:W$49,2),0))</f>
        <v>42.000000000000014</v>
      </c>
      <c r="X147" s="9" t="s">
        <v>10</v>
      </c>
      <c r="Y147">
        <f>IF(X147=" ",0,MAXA(VLOOKUP(X147,X$23:Y$49,2),0))</f>
        <v>1324</v>
      </c>
      <c r="Z147" s="43">
        <f>IF(Y147=0,0,MAXA(VLOOKUP(Y147,Y$23:Z$49,2),0))</f>
        <v>29.999999999999986</v>
      </c>
      <c r="AA147" s="44" t="s">
        <v>9</v>
      </c>
      <c r="AB147">
        <f>IF(AA147=" ",0,MAXA(VLOOKUP(AA147,AA$23:AB$49,2),0))</f>
        <v>1243</v>
      </c>
      <c r="AC147" s="49">
        <f>IF(AB147=0,0,MAXA(VLOOKUP(AB147,AB$23:AC$49,2),0))</f>
        <v>50</v>
      </c>
      <c r="AD147" s="7">
        <v>40</v>
      </c>
      <c r="AE147" s="13">
        <v>33</v>
      </c>
      <c r="AF147" s="13">
        <v>39</v>
      </c>
      <c r="AG147" s="13">
        <v>36</v>
      </c>
      <c r="AH147" s="15">
        <f>SUM(AE147:AG147)</f>
        <v>108</v>
      </c>
      <c r="AI147" s="17">
        <f>SUM(AD147)</f>
        <v>40</v>
      </c>
      <c r="AJ147" s="19">
        <f>SUM(H147,K147,N147,Q147,T147,W147,Z147,AC147)</f>
        <v>304</v>
      </c>
      <c r="AK147" s="4">
        <f>SUM(AH147,AI147,AJ147)</f>
        <v>452</v>
      </c>
      <c r="AM147" s="6"/>
      <c r="AN147" s="6"/>
    </row>
    <row r="148" spans="2:40" x14ac:dyDescent="0.2">
      <c r="AM148" s="6"/>
      <c r="AN148" s="6"/>
    </row>
    <row r="149" spans="2:40" x14ac:dyDescent="0.2">
      <c r="B149">
        <v>951</v>
      </c>
      <c r="C149" t="s">
        <v>69</v>
      </c>
      <c r="D149" t="s">
        <v>192</v>
      </c>
      <c r="E149" s="4" t="s">
        <v>197</v>
      </c>
      <c r="F149" s="23" t="s">
        <v>16</v>
      </c>
      <c r="G149">
        <f>IF(F149=" ",0,MAXA(VLOOKUP(F149,F$23:G$49,2),0))</f>
        <v>2314</v>
      </c>
      <c r="H149" s="26">
        <f>IF(G149=0,0,MAXA(VLOOKUP(G149,G$23:H$49,2),0))</f>
        <v>48</v>
      </c>
      <c r="I149" s="29" t="s">
        <v>27</v>
      </c>
      <c r="J149">
        <f>IF(I149=" ",0,MAXA(VLOOKUP(I149,I$23:J$49,2),0))</f>
        <v>4132</v>
      </c>
      <c r="K149" s="34">
        <f>IF(J149=0,0,MAXA(VLOOKUP(J149,J$23:K$49,2),0))</f>
        <v>23</v>
      </c>
      <c r="L149" s="36" t="s">
        <v>30</v>
      </c>
      <c r="M149">
        <f>IF(L149=" ",0,MAXA(VLOOKUP(L149,L$23:M$49,2),0))</f>
        <v>4321</v>
      </c>
      <c r="N149" s="40">
        <f>IF(M149=0,0,MAXA(VLOOKUP(M149,M$23:N$49,2),0))</f>
        <v>36</v>
      </c>
      <c r="O149" s="9" t="s">
        <v>30</v>
      </c>
      <c r="P149">
        <f>IF(O149=" ",0,MAXA(VLOOKUP(O149,O$23:P$49,2),0))</f>
        <v>4321</v>
      </c>
      <c r="Q149" s="43">
        <f>IF(P149=0,0,MAXA(VLOOKUP(P149,P$23:Q$49,2),0))</f>
        <v>17</v>
      </c>
      <c r="R149" s="44" t="s">
        <v>25</v>
      </c>
      <c r="S149">
        <f>IF(R149=" ",0,MAXA(VLOOKUP(R149,R$23:S$49,2),0))</f>
        <v>3421</v>
      </c>
      <c r="T149" s="49">
        <f>IF(S149=0,0,MAXA(VLOOKUP(S149,S$23:T$49,2),0))</f>
        <v>30.000000000000021</v>
      </c>
      <c r="U149" s="36" t="s">
        <v>18</v>
      </c>
      <c r="V149">
        <f>IF(U149=" ",0,MAXA(VLOOKUP(U149,U$23:V$49,2),0))</f>
        <v>2413</v>
      </c>
      <c r="W149" s="40">
        <f>IF(V149=0,0,MAXA(VLOOKUP(V149,V$23:W$49,2),0))</f>
        <v>38.000000000000028</v>
      </c>
      <c r="X149" s="9" t="s">
        <v>12</v>
      </c>
      <c r="Y149">
        <f>IF(X149=" ",0,MAXA(VLOOKUP(X149,X$23:Y$49,2),0))</f>
        <v>1423</v>
      </c>
      <c r="Z149" s="43">
        <f>IF(Y149=0,0,MAXA(VLOOKUP(Y149,Y$23:Z$49,2),0))</f>
        <v>48</v>
      </c>
      <c r="AA149" s="44" t="s">
        <v>12</v>
      </c>
      <c r="AB149">
        <f>IF(AA149=" ",0,MAXA(VLOOKUP(AA149,AA$23:AB$49,2),0))</f>
        <v>1423</v>
      </c>
      <c r="AC149" s="49">
        <f>IF(AB149=0,0,MAXA(VLOOKUP(AB149,AB$23:AC$49,2),0))</f>
        <v>45</v>
      </c>
      <c r="AD149" s="7">
        <v>15</v>
      </c>
      <c r="AE149" s="13">
        <v>37</v>
      </c>
      <c r="AF149" s="13">
        <v>32</v>
      </c>
      <c r="AG149" s="13">
        <v>35</v>
      </c>
      <c r="AH149" s="15">
        <f>SUM(AE149:AG149)</f>
        <v>104</v>
      </c>
      <c r="AI149" s="17">
        <f>SUM(AD149)</f>
        <v>15</v>
      </c>
      <c r="AJ149" s="19">
        <f>SUM(H149,K149,N149,Q149,T149,W149,Z149,AC149)</f>
        <v>285.00000000000006</v>
      </c>
      <c r="AK149" s="4">
        <f>SUM(AH149,AI149,AJ149)</f>
        <v>404.00000000000006</v>
      </c>
      <c r="AM149" s="6"/>
      <c r="AN149" s="6"/>
    </row>
    <row r="150" spans="2:40" x14ac:dyDescent="0.2">
      <c r="B150">
        <v>952</v>
      </c>
      <c r="C150" t="s">
        <v>193</v>
      </c>
      <c r="D150" t="s">
        <v>194</v>
      </c>
      <c r="E150" s="4" t="s">
        <v>197</v>
      </c>
      <c r="F150" s="23" t="s">
        <v>23</v>
      </c>
      <c r="G150">
        <f>IF(F150=" ",0,MAXA(VLOOKUP(F150,F$23:G$49,2),0))</f>
        <v>3241</v>
      </c>
      <c r="H150" s="26">
        <f>IF(G150=0,0,MAXA(VLOOKUP(G150,G$23:H$49,2),0))</f>
        <v>46.000000000000014</v>
      </c>
      <c r="I150" s="29" t="s">
        <v>22</v>
      </c>
      <c r="J150">
        <f>IF(I150=" ",0,MAXA(VLOOKUP(I150,I$23:J$49,2),0))</f>
        <v>3214</v>
      </c>
      <c r="K150" s="34">
        <f>IF(J150=0,0,MAXA(VLOOKUP(J150,J$23:K$49,2),0))</f>
        <v>50</v>
      </c>
      <c r="L150" s="36" t="s">
        <v>4</v>
      </c>
      <c r="M150">
        <f>IF(L150=" ",0,MAXA(VLOOKUP(L150,L$23:M$49,2),0))</f>
        <v>4231</v>
      </c>
      <c r="N150" s="40">
        <f>IF(M150=0,0,MAXA(VLOOKUP(M150,M$23:N$49,2),0))</f>
        <v>41</v>
      </c>
      <c r="O150" s="9" t="s">
        <v>28</v>
      </c>
      <c r="P150">
        <f>IF(O150=" ",0,MAXA(VLOOKUP(O150,O$23:P$49,2),0))</f>
        <v>4213</v>
      </c>
      <c r="Q150" s="43">
        <f>IF(P150=0,0,MAXA(VLOOKUP(P150,P$23:Q$49,2),0))</f>
        <v>15</v>
      </c>
      <c r="R150" s="44" t="s">
        <v>29</v>
      </c>
      <c r="S150">
        <f>IF(R150=" ",0,MAXA(VLOOKUP(R150,R$23:S$49,2),0))</f>
        <v>4312</v>
      </c>
      <c r="T150" s="49">
        <f>IF(S150=0,0,MAXA(VLOOKUP(S150,S$23:T$49,2),0))</f>
        <v>34.000000000000014</v>
      </c>
      <c r="U150" s="36" t="s">
        <v>19</v>
      </c>
      <c r="V150">
        <f>IF(U150=" ",0,MAXA(VLOOKUP(U150,U$23:V$49,2),0))</f>
        <v>2431</v>
      </c>
      <c r="W150" s="40">
        <f>IF(V150=0,0,MAXA(VLOOKUP(V150,V$23:W$49,2),0))</f>
        <v>40.000000000000028</v>
      </c>
      <c r="X150" s="9" t="s">
        <v>10</v>
      </c>
      <c r="Y150">
        <f>IF(X150=" ",0,MAXA(VLOOKUP(X150,X$23:Y$49,2),0))</f>
        <v>1324</v>
      </c>
      <c r="Z150" s="43">
        <f>IF(Y150=0,0,MAXA(VLOOKUP(Y150,Y$23:Z$49,2),0))</f>
        <v>29.999999999999986</v>
      </c>
      <c r="AA150" s="44" t="s">
        <v>28</v>
      </c>
      <c r="AB150">
        <f>IF(AA150=" ",0,MAXA(VLOOKUP(AA150,AA$23:AB$49,2),0))</f>
        <v>4213</v>
      </c>
      <c r="AC150" s="49">
        <f>IF(AB150=0,0,MAXA(VLOOKUP(AB150,AB$23:AC$49,2),0))</f>
        <v>30</v>
      </c>
      <c r="AD150" s="7">
        <v>30</v>
      </c>
      <c r="AE150" s="13">
        <v>27</v>
      </c>
      <c r="AF150" s="13">
        <v>31</v>
      </c>
      <c r="AG150" s="13">
        <v>36</v>
      </c>
      <c r="AH150" s="15">
        <f>SUM(AE150:AG150)</f>
        <v>94</v>
      </c>
      <c r="AI150" s="17">
        <f>SUM(AD150)</f>
        <v>30</v>
      </c>
      <c r="AJ150" s="19">
        <f>SUM(H150,K150,N150,Q150,T150,W150,Z150,AC150)</f>
        <v>286</v>
      </c>
      <c r="AK150" s="4">
        <f>SUM(AH150,AI150,AJ150)</f>
        <v>410</v>
      </c>
      <c r="AM150" s="6"/>
      <c r="AN150" s="6"/>
    </row>
    <row r="151" spans="2:40" x14ac:dyDescent="0.2">
      <c r="B151">
        <v>953</v>
      </c>
      <c r="C151" t="s">
        <v>195</v>
      </c>
      <c r="D151" t="s">
        <v>196</v>
      </c>
      <c r="E151" s="4" t="s">
        <v>197</v>
      </c>
      <c r="F151" s="23" t="s">
        <v>21</v>
      </c>
      <c r="G151">
        <f>IF(F151=" ",0,MAXA(VLOOKUP(F151,F$23:G$49,2),0))</f>
        <v>3142</v>
      </c>
      <c r="H151" s="26">
        <f>IF(G151=0,0,MAXA(VLOOKUP(G151,G$23:H$49,2),0))</f>
        <v>38.000000000000014</v>
      </c>
      <c r="I151" s="29" t="s">
        <v>4</v>
      </c>
      <c r="J151">
        <f>IF(I151=" ",0,MAXA(VLOOKUP(I151,I$23:J$49,2),0))</f>
        <v>4231</v>
      </c>
      <c r="K151" s="34">
        <f>IF(J151=0,0,MAXA(VLOOKUP(J151,J$23:K$49,2),0))</f>
        <v>27</v>
      </c>
      <c r="L151" s="36" t="s">
        <v>28</v>
      </c>
      <c r="M151">
        <f>IF(L151=" ",0,MAXA(VLOOKUP(L151,L$23:M$49,2),0))</f>
        <v>4213</v>
      </c>
      <c r="N151" s="40">
        <f>IF(M151=0,0,MAXA(VLOOKUP(M151,M$23:N$49,2),0))</f>
        <v>48</v>
      </c>
      <c r="O151" s="9" t="s">
        <v>18</v>
      </c>
      <c r="P151">
        <f>IF(O151=" ",0,MAXA(VLOOKUP(O151,O$23:P$49,2),0))</f>
        <v>2413</v>
      </c>
      <c r="Q151" s="43">
        <f>IF(P151=0,0,MAXA(VLOOKUP(P151,P$23:Q$49,2),0))</f>
        <v>20</v>
      </c>
      <c r="R151" s="44" t="s">
        <v>21</v>
      </c>
      <c r="S151">
        <f>IF(R151=" ",0,MAXA(VLOOKUP(R151,R$23:S$49,2),0))</f>
        <v>3142</v>
      </c>
      <c r="T151" s="49">
        <f>IF(S151=0,0,MAXA(VLOOKUP(S151,S$23:T$49,2),0))</f>
        <v>36.000000000000021</v>
      </c>
      <c r="U151" s="36" t="s">
        <v>16</v>
      </c>
      <c r="V151">
        <f>IF(U151=" ",0,MAXA(VLOOKUP(U151,U$23:V$49,2),0))</f>
        <v>2314</v>
      </c>
      <c r="W151" s="40">
        <f>IF(V151=0,0,MAXA(VLOOKUP(V151,V$23:W$49,2),0))</f>
        <v>50</v>
      </c>
      <c r="X151" s="9" t="s">
        <v>8</v>
      </c>
      <c r="Y151">
        <f>IF(X151=" ",0,MAXA(VLOOKUP(X151,X$23:Y$49,2),0))</f>
        <v>1234</v>
      </c>
      <c r="Z151" s="43">
        <f>IF(Y151=0,0,MAXA(VLOOKUP(Y151,Y$23:Z$49,2),0))</f>
        <v>32.999999999999993</v>
      </c>
      <c r="AA151" s="44" t="s">
        <v>14</v>
      </c>
      <c r="AB151">
        <f>IF(AA151=" ",0,MAXA(VLOOKUP(AA151,AA$23:AB$49,2),0))</f>
        <v>2134</v>
      </c>
      <c r="AC151" s="49">
        <f>IF(AB151=0,0,MAXA(VLOOKUP(AB151,AB$23:AC$49,2),0))</f>
        <v>42.999999999999972</v>
      </c>
      <c r="AD151" s="7">
        <v>10</v>
      </c>
      <c r="AE151" s="13">
        <v>25</v>
      </c>
      <c r="AF151" s="13">
        <v>25</v>
      </c>
      <c r="AG151" s="13">
        <v>25</v>
      </c>
      <c r="AH151" s="15">
        <f>SUM(AE151:AG151)</f>
        <v>75</v>
      </c>
      <c r="AI151" s="17">
        <f>SUM(AD151)</f>
        <v>10</v>
      </c>
      <c r="AJ151" s="19">
        <f>SUM(H151,K151,N151,Q151,T151,W151,Z151,AC151)</f>
        <v>295</v>
      </c>
      <c r="AK151" s="4">
        <f>SUM(AH151,AI151,AJ151)</f>
        <v>380</v>
      </c>
      <c r="AM151" s="6"/>
      <c r="AN151" s="6"/>
    </row>
  </sheetData>
  <customSheetViews>
    <customSheetView guid="{A99C562C-077C-11D2-8F6F-0080C8887D4C}" hiddenColumns="1" showRuler="0" topLeftCell="D53">
      <selection activeCell="B1" sqref="B1:C65536"/>
      <pageMargins left="0" right="0" top="0" bottom="0" header="0" footer="0"/>
      <pageSetup scale="61" fitToHeight="2" orientation="portrait" horizontalDpi="360" verticalDpi="300" r:id="rId1"/>
      <headerFooter alignWithMargins="0">
        <oddHeader>&amp;CSheep Selection Individuals</oddHeader>
      </headerFooter>
    </customSheetView>
    <customSheetView guid="{A99C562B-077C-11D2-8F6F-0080C8887D4C}" hiddenColumns="1" showRuler="0" topLeftCell="D53">
      <selection activeCell="AE1" sqref="AE1:AF65536"/>
      <pageMargins left="0" right="0" top="0" bottom="0" header="0" footer="0"/>
      <pageSetup scale="61" fitToHeight="2" orientation="portrait" horizontalDpi="360" verticalDpi="300" r:id="rId2"/>
      <headerFooter alignWithMargins="0">
        <oddHeader>&amp;CSwine Selection Teams</oddHeader>
      </headerFooter>
    </customSheetView>
    <customSheetView guid="{A99C562A-077C-11D2-8F6F-0080C8887D4C}" hiddenColumns="1" showRuler="0" topLeftCell="D53">
      <selection activeCell="AE1" sqref="AE1:AF65536"/>
      <pageMargins left="0" right="0" top="0" bottom="0" header="0" footer="0"/>
      <pageSetup scale="61" fitToHeight="2" orientation="portrait" horizontalDpi="360" verticalDpi="300" r:id="rId3"/>
      <headerFooter alignWithMargins="0">
        <oddHeader>&amp;CSheep Selection Teams</oddHeader>
      </headerFooter>
    </customSheetView>
    <customSheetView guid="{A99C5629-077C-11D2-8F6F-0080C8887D4C}" hiddenColumns="1" showRuler="0" topLeftCell="D53">
      <selection activeCell="AC1" sqref="AC1:AC65536"/>
      <pageMargins left="0" right="0" top="0" bottom="0" header="0" footer="0"/>
      <pageSetup scale="61" fitToHeight="2" orientation="portrait" horizontalDpi="360" verticalDpi="300" r:id="rId4"/>
      <headerFooter alignWithMargins="0">
        <oddHeader>&amp;COverall Selection Teams</oddHeader>
      </headerFooter>
    </customSheetView>
    <customSheetView guid="{A99C5628-077C-11D2-8F6F-0080C8887D4C}" showRuler="0" topLeftCell="D53">
      <selection activeCell="AE1" sqref="AE1:AF65536"/>
      <pageMargins left="0" right="0" top="0" bottom="0" header="0" footer="0"/>
      <pageSetup scale="61" fitToHeight="2" orientation="portrait" horizontalDpi="360" verticalDpi="300" r:id="rId5"/>
      <headerFooter alignWithMargins="0">
        <oddHeader>&amp;CBeef Selection Teams</oddHeader>
      </headerFooter>
    </customSheetView>
    <customSheetView guid="{A99C5627-077C-11D2-8F6F-0080C8887D4C}" showPageBreaks="1" hiddenRows="1" hiddenColumns="1" showRuler="0" topLeftCell="A50">
      <selection activeCell="W1" sqref="W1:AF65536"/>
      <pageMargins left="0" right="0" top="0" bottom="0" header="0" footer="0"/>
      <pageSetup scale="61" fitToHeight="2" orientation="landscape" horizontalDpi="360" verticalDpi="300" r:id="rId6"/>
      <headerFooter alignWithMargins="0">
        <oddHeader>&amp;CSelection Contest Placings</oddHeader>
      </headerFooter>
    </customSheetView>
    <customSheetView guid="{A99C5626-077C-11D2-8F6F-0080C8887D4C}" hiddenRows="1" showRuler="0" topLeftCell="A53">
      <selection activeCell="A58" sqref="A58"/>
      <pageMargins left="0" right="0" top="0" bottom="0" header="0" footer="0"/>
      <pageSetup scale="61" fitToHeight="2" orientation="landscape" horizontalDpi="360" verticalDpi="300" r:id="rId7"/>
      <headerFooter alignWithMargins="0">
        <oddHeader>&amp;CSelection Contest Placings</oddHeader>
      </headerFooter>
    </customSheetView>
    <customSheetView guid="{A99C5625-077C-11D2-8F6F-0080C8887D4C}" hiddenColumns="1" showRuler="0" topLeftCell="A53">
      <selection activeCell="A50" sqref="A50:IV52"/>
      <pageMargins left="0" right="0" top="0" bottom="0" header="0" footer="0"/>
      <pageSetup scale="61" fitToHeight="2" orientation="portrait" horizontalDpi="360" verticalDpi="300" r:id="rId8"/>
      <headerFooter alignWithMargins="0">
        <oddHeader>&amp;CBeef Selection Individuals</oddHeader>
      </headerFooter>
    </customSheetView>
    <customSheetView guid="{A99C5624-077C-11D2-8F6F-0080C8887D4C}" hiddenColumns="1" showRuler="0" topLeftCell="A53">
      <selection activeCell="AE1" sqref="AE1:AF65536"/>
      <pageMargins left="0" right="0" top="0" bottom="0" header="0" footer="0"/>
      <pageSetup scale="61" fitToHeight="2" orientation="portrait" horizontalDpi="360" verticalDpi="300" r:id="rId9"/>
      <headerFooter alignWithMargins="0">
        <oddHeader>&amp;CSwine Selection Individuals</oddHeader>
      </headerFooter>
    </customSheetView>
    <customSheetView guid="{A99C5623-077C-11D2-8F6F-0080C8887D4C}" hiddenColumns="1" showRuler="0" topLeftCell="A53">
      <selection activeCell="AE1" sqref="AE1:AF65536"/>
      <pageMargins left="0" right="0" top="0" bottom="0" header="0" footer="0"/>
      <pageSetup scale="61" fitToHeight="2" orientation="portrait" horizontalDpi="360" verticalDpi="300" r:id="rId10"/>
      <headerFooter alignWithMargins="0">
        <oddHeader>&amp;CSheep Selection Individuals</oddHeader>
      </headerFooter>
    </customSheetView>
    <customSheetView guid="{A99C5622-077C-11D2-8F6F-0080C8887D4C}" hiddenColumns="1" showRuler="0" topLeftCell="A53">
      <selection activeCell="AF61" sqref="AF61"/>
      <pageMargins left="0" right="0" top="0" bottom="0" header="0" footer="0"/>
      <pageSetup scale="61" fitToHeight="2" orientation="portrait" horizontalDpi="360" verticalDpi="300" r:id="rId11"/>
      <headerFooter alignWithMargins="0">
        <oddHeader>&amp;COverall Selection Individuals</oddHeader>
      </headerFooter>
    </customSheetView>
    <customSheetView guid="{A99C5621-077C-11D2-8F6F-0080C8887D4C}" hiddenColumns="1" showRuler="0" topLeftCell="A53">
      <selection activeCell="A50" sqref="A50:IV52"/>
      <pageMargins left="0" right="0" top="0" bottom="0" header="0" footer="0"/>
      <pageSetup scale="61" fitToHeight="2" orientation="portrait" horizontalDpi="360" verticalDpi="300" r:id="rId12"/>
      <headerFooter alignWithMargins="0">
        <oddHeader>&amp;CBeef Selection Individuals</oddHeader>
      </headerFooter>
    </customSheetView>
    <customSheetView guid="{A99C5620-077C-11D2-8F6F-0080C8887D4C}" showRuler="0">
      <selection activeCell="A53" sqref="A53"/>
      <pageMargins left="0" right="0" top="0" bottom="0" header="0" footer="0"/>
      <pageSetup scale="61" fitToHeight="2" orientation="landscape" horizontalDpi="360" verticalDpi="300" r:id="rId13"/>
      <headerFooter alignWithMargins="0">
        <oddHeader>&amp;C1996 MID-SOUTH FAIR INTERCOLLEGIATE LIVESTOCK JUDGING CONTEST</oddHeader>
      </headerFooter>
    </customSheetView>
  </customSheetViews>
  <phoneticPr fontId="3" type="noConversion"/>
  <pageMargins left="0.25" right="0.25" top="0.75" bottom="0.5" header="0.25" footer="0.5"/>
  <pageSetup scale="75" fitToHeight="2" orientation="landscape" horizontalDpi="360" verticalDpi="300" r:id="rId14"/>
  <headerFooter alignWithMargins="0">
    <oddHeader>&amp;CJunior Regular Division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2DB6-C0FF-4249-94EA-DEE523BF51C5}">
  <sheetPr>
    <pageSetUpPr fitToPage="1"/>
  </sheetPr>
  <dimension ref="A1:AN151"/>
  <sheetViews>
    <sheetView topLeftCell="A44" workbookViewId="0">
      <selection activeCell="A53" sqref="A53:AL122"/>
    </sheetView>
  </sheetViews>
  <sheetFormatPr defaultColWidth="6.85546875" defaultRowHeight="12.75" x14ac:dyDescent="0.2"/>
  <cols>
    <col min="2" max="2" width="5.42578125" customWidth="1"/>
    <col min="3" max="3" width="10.7109375" customWidth="1"/>
    <col min="4" max="4" width="12.28515625" customWidth="1"/>
    <col min="5" max="5" width="16.28515625" style="4" customWidth="1"/>
    <col min="6" max="6" width="2.7109375" style="23" customWidth="1"/>
    <col min="7" max="7" width="7.7109375" customWidth="1"/>
    <col min="8" max="8" width="6.85546875" style="26"/>
    <col min="9" max="9" width="2.140625" style="29" customWidth="1"/>
    <col min="10" max="10" width="7.7109375" customWidth="1"/>
    <col min="11" max="11" width="6.85546875" style="34"/>
    <col min="12" max="12" width="2.140625" style="36" customWidth="1"/>
    <col min="13" max="13" width="7.7109375" customWidth="1"/>
    <col min="14" max="14" width="6.85546875" style="40"/>
    <col min="15" max="15" width="2.140625" style="9" customWidth="1"/>
    <col min="16" max="16" width="7.7109375" customWidth="1"/>
    <col min="17" max="17" width="6.85546875" style="43"/>
    <col min="18" max="18" width="2.140625" style="44" customWidth="1"/>
    <col min="19" max="19" width="7.7109375" customWidth="1"/>
    <col min="20" max="20" width="6.85546875" style="49"/>
    <col min="21" max="21" width="2.140625" style="36" customWidth="1"/>
    <col min="22" max="22" width="7.7109375" customWidth="1"/>
    <col min="23" max="23" width="6.85546875" style="40"/>
    <col min="24" max="24" width="2.140625" style="9" customWidth="1"/>
    <col min="25" max="25" width="7.7109375" customWidth="1"/>
    <col min="26" max="26" width="6.85546875" style="43"/>
    <col min="27" max="27" width="2.140625" style="44" customWidth="1"/>
    <col min="28" max="28" width="7.7109375" customWidth="1"/>
    <col min="29" max="29" width="6.85546875" style="49"/>
    <col min="30" max="30" width="10.85546875" style="7" customWidth="1"/>
    <col min="31" max="33" width="9.85546875" style="13" customWidth="1"/>
    <col min="34" max="34" width="9.7109375" style="15" customWidth="1"/>
    <col min="35" max="35" width="9.7109375" style="17" customWidth="1"/>
    <col min="36" max="36" width="9.7109375" style="19" customWidth="1"/>
    <col min="37" max="37" width="11.28515625" style="4" customWidth="1"/>
    <col min="38" max="38" width="8.7109375" style="4" customWidth="1"/>
    <col min="39" max="39" width="10.7109375" style="4" customWidth="1"/>
    <col min="40" max="40" width="11.7109375" style="4" customWidth="1"/>
    <col min="41" max="41" width="9.140625" customWidth="1"/>
    <col min="42" max="42" width="3.85546875" customWidth="1"/>
    <col min="43" max="43" width="4.85546875" customWidth="1"/>
  </cols>
  <sheetData>
    <row r="1" spans="7:29" x14ac:dyDescent="0.2">
      <c r="G1" s="1" t="s">
        <v>0</v>
      </c>
      <c r="H1" s="22" t="s">
        <v>1</v>
      </c>
      <c r="J1" s="1" t="s">
        <v>0</v>
      </c>
      <c r="K1" s="33" t="s">
        <v>2</v>
      </c>
      <c r="M1" s="1" t="s">
        <v>0</v>
      </c>
      <c r="N1" s="39" t="s">
        <v>3</v>
      </c>
      <c r="P1" s="1" t="s">
        <v>0</v>
      </c>
      <c r="Q1" s="41" t="s">
        <v>4</v>
      </c>
      <c r="S1" s="1" t="s">
        <v>0</v>
      </c>
      <c r="T1" s="48" t="s">
        <v>5</v>
      </c>
      <c r="V1" s="1" t="s">
        <v>0</v>
      </c>
      <c r="W1" s="39" t="s">
        <v>3</v>
      </c>
      <c r="Y1" s="1" t="s">
        <v>0</v>
      </c>
      <c r="Z1" s="41" t="s">
        <v>4</v>
      </c>
      <c r="AB1" s="1" t="s">
        <v>0</v>
      </c>
      <c r="AC1" s="48" t="s">
        <v>5</v>
      </c>
    </row>
    <row r="2" spans="7:29" x14ac:dyDescent="0.2">
      <c r="G2">
        <f>H56</f>
        <v>3214</v>
      </c>
      <c r="H2" s="26">
        <f>H57</f>
        <v>244</v>
      </c>
      <c r="J2">
        <f>K56</f>
        <v>3214</v>
      </c>
      <c r="K2" s="34">
        <f>K57</f>
        <v>225</v>
      </c>
      <c r="M2">
        <f>N56</f>
        <v>4123</v>
      </c>
      <c r="N2" s="40">
        <f>N57</f>
        <v>325</v>
      </c>
      <c r="P2">
        <f>Q56</f>
        <v>1324</v>
      </c>
      <c r="Q2" s="43">
        <f>Q57</f>
        <v>245</v>
      </c>
      <c r="S2">
        <f>T56</f>
        <v>1243</v>
      </c>
      <c r="T2" s="49">
        <f>T57</f>
        <v>222</v>
      </c>
      <c r="V2">
        <f>W56</f>
        <v>2314</v>
      </c>
      <c r="W2" s="40">
        <f>W57</f>
        <v>424</v>
      </c>
      <c r="Y2">
        <f>Z56</f>
        <v>4123</v>
      </c>
      <c r="Z2" s="43">
        <f>Z57</f>
        <v>243</v>
      </c>
      <c r="AB2">
        <f>AC56</f>
        <v>1243</v>
      </c>
      <c r="AC2" s="49">
        <f>AC57</f>
        <v>552</v>
      </c>
    </row>
    <row r="3" spans="7:29" x14ac:dyDescent="0.2">
      <c r="G3">
        <f>TRUNC((((((H56/10)-TRUNC((H56/10))))*100)+(((((+H56/100)-(TRUNC((H56/100))))*10)))))</f>
        <v>41</v>
      </c>
      <c r="H3" s="26">
        <f>((((+H57/10)-TRUNC((H57/10))))*10)</f>
        <v>3.9999999999999858</v>
      </c>
      <c r="J3">
        <f>TRUNC((((((K56/10)-TRUNC((K56/10))))*100)+(((((+K56/100)-(TRUNC((K56/100))))*10)))))</f>
        <v>41</v>
      </c>
      <c r="K3" s="34">
        <f>((((+K57/10)-TRUNC((K57/10))))*10)</f>
        <v>5</v>
      </c>
      <c r="M3">
        <f>TRUNC((((((N56/10)-TRUNC((N56/10))))*100)+(((((+N56/100)-(TRUNC((N56/100))))*10)))))</f>
        <v>32</v>
      </c>
      <c r="N3" s="40">
        <f>((((+N57/10)-TRUNC((N57/10))))*10)</f>
        <v>5</v>
      </c>
      <c r="P3">
        <f>TRUNC((((((Q56/10)-TRUNC((Q56/10))))*100)+(((((+Q56/100)-(TRUNC((Q56/100))))*10)))))</f>
        <v>42</v>
      </c>
      <c r="Q3" s="43">
        <f>((((+Q57/10)-TRUNC((Q57/10))))*10)</f>
        <v>5</v>
      </c>
      <c r="S3">
        <f>TRUNC((((((T56/10)-TRUNC((T56/10))))*100)+(((((+T56/100)-(TRUNC((T56/100))))*10)))))</f>
        <v>34</v>
      </c>
      <c r="T3" s="49">
        <f>((((+T57/10)-TRUNC((T57/10))))*10)</f>
        <v>1.9999999999999929</v>
      </c>
      <c r="V3">
        <f>TRUNC((((((W56/10)-TRUNC((W56/10))))*100)+(((((+W56/100)-(TRUNC((W56/100))))*10)))))</f>
        <v>41</v>
      </c>
      <c r="W3" s="40">
        <f>((((+W57/10)-TRUNC((W57/10))))*10)</f>
        <v>3.9999999999999858</v>
      </c>
      <c r="Y3">
        <f>TRUNC((((((Z56/10)-TRUNC((Z56/10))))*100)+(((((+Z56/100)-(TRUNC((Z56/100))))*10)))))</f>
        <v>32</v>
      </c>
      <c r="Z3" s="43">
        <f>((((+Z57/10)-TRUNC((Z57/10))))*10)</f>
        <v>3.0000000000000071</v>
      </c>
      <c r="AB3">
        <f>TRUNC((((((AC56/10)-TRUNC((AC56/10))))*100)+(((((+AC56/100)-(TRUNC((AC56/100))))*10)))))</f>
        <v>34</v>
      </c>
      <c r="AC3" s="49">
        <f>((((+AC57/10)-TRUNC((AC57/10))))*10)</f>
        <v>2.0000000000000284</v>
      </c>
    </row>
    <row r="4" spans="7:29" x14ac:dyDescent="0.2">
      <c r="G4">
        <f>(TRUNC(((((H56/1000)-TRUNC((H56/1000))))*10))+((TRUNC((G3/10))*10)))</f>
        <v>42</v>
      </c>
      <c r="H4" s="26">
        <f>(TRUNC((((+H57/100)-TRUNC((H57/100)))*10))+H3)</f>
        <v>7.9999999999999858</v>
      </c>
      <c r="J4">
        <f>(TRUNC(((((K56/1000)-TRUNC((K56/1000))))*10))+((TRUNC((J3/10))*10)))</f>
        <v>42</v>
      </c>
      <c r="K4" s="34">
        <f>(TRUNC((((+K57/100)-TRUNC((K57/100)))*10))+K3)</f>
        <v>7</v>
      </c>
      <c r="M4">
        <f>(TRUNC(((((N56/1000)-TRUNC((N56/1000))))*10))+((TRUNC((M3/10))*10)))</f>
        <v>31</v>
      </c>
      <c r="N4" s="40">
        <f>(TRUNC((((+N57/100)-TRUNC((N57/100)))*10))+N3)</f>
        <v>7</v>
      </c>
      <c r="P4">
        <f>(TRUNC(((((Q56/1000)-TRUNC((Q56/1000))))*10))+((TRUNC((P3/10))*10)))</f>
        <v>43</v>
      </c>
      <c r="Q4" s="43">
        <f>(TRUNC((((+Q57/100)-TRUNC((Q57/100)))*10))+Q3)</f>
        <v>9</v>
      </c>
      <c r="S4">
        <f>(TRUNC(((((T56/1000)-TRUNC((T56/1000))))*10))+((TRUNC((S3/10))*10)))</f>
        <v>32</v>
      </c>
      <c r="T4" s="49">
        <f>(TRUNC((((+T57/100)-TRUNC((T57/100)))*10))+T3)</f>
        <v>3.9999999999999929</v>
      </c>
      <c r="V4">
        <f>(TRUNC(((((W56/1000)-TRUNC((W56/1000))))*10))+((TRUNC((V3/10))*10)))</f>
        <v>43</v>
      </c>
      <c r="W4" s="40">
        <f>(TRUNC((((+W57/100)-TRUNC((W57/100)))*10))+W3)</f>
        <v>5.9999999999999858</v>
      </c>
      <c r="Y4">
        <f>(TRUNC(((((Z56/1000)-TRUNC((Z56/1000))))*10))+((TRUNC((Y3/10))*10)))</f>
        <v>31</v>
      </c>
      <c r="Z4" s="43">
        <f>(TRUNC((((+Z57/100)-TRUNC((Z57/100)))*10))+Z3)</f>
        <v>7.0000000000000071</v>
      </c>
      <c r="AB4">
        <f>(TRUNC(((((AC56/1000)-TRUNC((AC56/1000))))*10))+((TRUNC((AB3/10))*10)))</f>
        <v>32</v>
      </c>
      <c r="AC4" s="49">
        <f>(TRUNC((((+AC57/100)-TRUNC((AC57/100)))*10))+AC3)</f>
        <v>7.0000000000000284</v>
      </c>
    </row>
    <row r="5" spans="7:29" x14ac:dyDescent="0.2">
      <c r="G5">
        <f>TRUNC(((TRUNC((H56/1000))+((TRUNC((G3/10))*10)))))</f>
        <v>43</v>
      </c>
      <c r="H5" s="26">
        <f>((TRUNC((((+H57/100)-TRUNC((H57/100)))*10))+H3)+TRUNC((H57/100)))</f>
        <v>9.9999999999999858</v>
      </c>
      <c r="J5">
        <f>TRUNC(((TRUNC((K56/1000))+((TRUNC((J3/10))*10)))))</f>
        <v>43</v>
      </c>
      <c r="K5" s="34">
        <f>((TRUNC((((+K57/100)-TRUNC((K57/100)))*10))+K3)+TRUNC((K57/100)))</f>
        <v>9</v>
      </c>
      <c r="M5">
        <f>TRUNC(((TRUNC((N56/1000))+((TRUNC((M3/10))*10)))))</f>
        <v>34</v>
      </c>
      <c r="N5" s="40">
        <f>((TRUNC((((+N57/100)-TRUNC((N57/100)))*10))+N3)+TRUNC((N57/100)))</f>
        <v>10</v>
      </c>
      <c r="P5">
        <f>TRUNC(((TRUNC((Q56/1000))+((TRUNC((P3/10))*10)))))</f>
        <v>41</v>
      </c>
      <c r="Q5" s="43">
        <f>((TRUNC((((+Q57/100)-TRUNC((Q57/100)))*10))+Q3)+TRUNC((Q57/100)))</f>
        <v>11</v>
      </c>
      <c r="S5">
        <f>TRUNC(((TRUNC((T56/1000))+((TRUNC((S3/10))*10)))))</f>
        <v>31</v>
      </c>
      <c r="T5" s="49">
        <f>((TRUNC((((+T57/100)-TRUNC((T57/100)))*10))+T3)+TRUNC((T57/100)))</f>
        <v>5.9999999999999929</v>
      </c>
      <c r="V5">
        <f>TRUNC(((TRUNC((W56/1000))+((TRUNC((V3/10))*10)))))</f>
        <v>42</v>
      </c>
      <c r="W5" s="40">
        <f>((TRUNC((((+W57/100)-TRUNC((W57/100)))*10))+W3)+TRUNC((W57/100)))</f>
        <v>9.9999999999999858</v>
      </c>
      <c r="Y5">
        <f>TRUNC(((TRUNC((Z56/1000))+((TRUNC((Y3/10))*10)))))</f>
        <v>34</v>
      </c>
      <c r="Z5" s="43">
        <f>((TRUNC((((+Z57/100)-TRUNC((Z57/100)))*10))+Z3)+TRUNC((Z57/100)))</f>
        <v>9.0000000000000071</v>
      </c>
      <c r="AB5">
        <f>TRUNC(((TRUNC((AC56/1000))+((TRUNC((AB3/10))*10)))))</f>
        <v>31</v>
      </c>
      <c r="AC5" s="49">
        <f>((TRUNC((((+AC57/100)-TRUNC((AC57/100)))*10))+AC3)+TRUNC((AC57/100)))</f>
        <v>12.000000000000028</v>
      </c>
    </row>
    <row r="6" spans="7:29" x14ac:dyDescent="0.2">
      <c r="G6">
        <f>(TRUNC(((((H56/1000)-TRUNC((H56/1000))))*10))+((TRUNC((((+H56/100)-TRUNC((H56/100)))*10))*10)))</f>
        <v>12</v>
      </c>
      <c r="H6" s="26">
        <f>TRUNC((((+H57/100)-TRUNC((H57/100)))*10))</f>
        <v>4</v>
      </c>
      <c r="J6">
        <f>(TRUNC(((((K56/1000)-TRUNC((K56/1000))))*10))+((TRUNC((((+K56/100)-TRUNC((K56/100)))*10))*10)))</f>
        <v>12</v>
      </c>
      <c r="K6" s="34">
        <f>TRUNC((((+K57/100)-TRUNC((K57/100)))*10))</f>
        <v>2</v>
      </c>
      <c r="M6">
        <f>(TRUNC(((((N56/1000)-TRUNC((N56/1000))))*10))+((TRUNC((((+N56/100)-TRUNC((N56/100)))*10))*10)))</f>
        <v>21</v>
      </c>
      <c r="N6" s="40">
        <f>TRUNC((((+N57/100)-TRUNC((N57/100)))*10))</f>
        <v>2</v>
      </c>
      <c r="P6">
        <f>(TRUNC(((((Q56/1000)-TRUNC((Q56/1000))))*10))+((TRUNC((((+Q56/100)-TRUNC((Q56/100)))*10))*10)))</f>
        <v>23</v>
      </c>
      <c r="Q6" s="43">
        <f>TRUNC((((+Q57/100)-TRUNC((Q57/100)))*10))</f>
        <v>4</v>
      </c>
      <c r="S6">
        <f>(TRUNC(((((T56/1000)-TRUNC((T56/1000))))*10))+((TRUNC((((+T56/100)-TRUNC((T56/100)))*10))*10)))</f>
        <v>42</v>
      </c>
      <c r="T6" s="49">
        <f>TRUNC((((+T57/100)-TRUNC((T57/100)))*10))</f>
        <v>2</v>
      </c>
      <c r="V6">
        <f>(TRUNC(((((W56/1000)-TRUNC((W56/1000))))*10))+((TRUNC((((+W56/100)-TRUNC((W56/100)))*10))*10)))</f>
        <v>13</v>
      </c>
      <c r="W6" s="40">
        <f>TRUNC((((+W57/100)-TRUNC((W57/100)))*10))</f>
        <v>2</v>
      </c>
      <c r="Y6">
        <f>(TRUNC(((((Z56/1000)-TRUNC((Z56/1000))))*10))+((TRUNC((((+Z56/100)-TRUNC((Z56/100)))*10))*10)))</f>
        <v>21</v>
      </c>
      <c r="Z6" s="43">
        <f>TRUNC((((+Z57/100)-TRUNC((Z57/100)))*10))</f>
        <v>4</v>
      </c>
      <c r="AB6">
        <f>(TRUNC(((((AC56/1000)-TRUNC((AC56/1000))))*10))+((TRUNC((((+AC56/100)-TRUNC((AC56/100)))*10))*10)))</f>
        <v>42</v>
      </c>
      <c r="AC6" s="49">
        <f>TRUNC((((+AC57/100)-TRUNC((AC57/100)))*10))</f>
        <v>5</v>
      </c>
    </row>
    <row r="7" spans="7:29" x14ac:dyDescent="0.2">
      <c r="G7">
        <f>(((TRUNC(((((H56/100)-TRUNC((H56/100))))*10))*10))+(TRUNC((+H56/1000))))</f>
        <v>13</v>
      </c>
      <c r="H7" s="26">
        <f>(TRUNC((H57/100))+H6)</f>
        <v>6</v>
      </c>
      <c r="J7">
        <f>(((TRUNC(((((K56/100)-TRUNC((K56/100))))*10))*10))+(TRUNC((+K56/1000))))</f>
        <v>13</v>
      </c>
      <c r="K7" s="34">
        <f>(TRUNC((K57/100))+K6)</f>
        <v>4</v>
      </c>
      <c r="M7">
        <f>(((TRUNC(((((N56/100)-TRUNC((N56/100))))*10))*10))+(TRUNC((+N56/1000))))</f>
        <v>24</v>
      </c>
      <c r="N7" s="40">
        <f>(TRUNC((N57/100))+N6)</f>
        <v>5</v>
      </c>
      <c r="P7">
        <f>(((TRUNC(((((Q56/100)-TRUNC((Q56/100))))*10))*10))+(TRUNC((+Q56/1000))))</f>
        <v>21</v>
      </c>
      <c r="Q7" s="43">
        <f>(TRUNC((Q57/100))+Q6)</f>
        <v>6</v>
      </c>
      <c r="S7">
        <f>(((TRUNC(((((T56/100)-TRUNC((T56/100))))*10))*10))+(TRUNC((+T56/1000))))</f>
        <v>41</v>
      </c>
      <c r="T7" s="49">
        <f>(TRUNC((T57/100))+T6)</f>
        <v>4</v>
      </c>
      <c r="V7">
        <f>(((TRUNC(((((W56/100)-TRUNC((W56/100))))*10))*10))+(TRUNC((+W56/1000))))</f>
        <v>12</v>
      </c>
      <c r="W7" s="40">
        <f>(TRUNC((W57/100))+W6)</f>
        <v>6</v>
      </c>
      <c r="Y7">
        <f>(((TRUNC(((((Z56/100)-TRUNC((Z56/100))))*10))*10))+(TRUNC((+Z56/1000))))</f>
        <v>24</v>
      </c>
      <c r="Z7" s="43">
        <f>(TRUNC((Z57/100))+Z6)</f>
        <v>6</v>
      </c>
      <c r="AB7">
        <f>(((TRUNC(((((AC56/100)-TRUNC((AC56/100))))*10))*10))+(TRUNC((+AC56/1000))))</f>
        <v>41</v>
      </c>
      <c r="AC7" s="49">
        <f>(TRUNC((AC57/100))+AC6)</f>
        <v>10</v>
      </c>
    </row>
    <row r="8" spans="7:29" x14ac:dyDescent="0.2">
      <c r="G8">
        <f>(TRUNC((H56/1000))+((TRUNC((((+H56/1000)-TRUNC((H56/1000)))*10))*10)))</f>
        <v>23</v>
      </c>
      <c r="H8" s="26">
        <f>TRUNC((H57/100))</f>
        <v>2</v>
      </c>
      <c r="J8">
        <f>(TRUNC((K56/1000))+((TRUNC((((+K56/1000)-TRUNC((K56/1000)))*10))*10)))</f>
        <v>23</v>
      </c>
      <c r="K8" s="34">
        <f>TRUNC((K57/100))</f>
        <v>2</v>
      </c>
      <c r="M8">
        <f>(TRUNC((N56/1000))+((TRUNC((((+N56/1000)-TRUNC((N56/1000)))*10))*10)))</f>
        <v>14</v>
      </c>
      <c r="N8" s="40">
        <f>TRUNC((N57/100))</f>
        <v>3</v>
      </c>
      <c r="P8">
        <f>(TRUNC((Q56/1000))+((TRUNC((((+Q56/1000)-TRUNC((Q56/1000)))*10))*10)))</f>
        <v>31</v>
      </c>
      <c r="Q8" s="43">
        <f>TRUNC((Q57/100))</f>
        <v>2</v>
      </c>
      <c r="S8">
        <f>(TRUNC((T56/1000))+((TRUNC((((+T56/1000)-TRUNC((T56/1000)))*10))*10)))</f>
        <v>21</v>
      </c>
      <c r="T8" s="49">
        <f>TRUNC((T57/100))</f>
        <v>2</v>
      </c>
      <c r="V8">
        <f>(TRUNC((W56/1000))+((TRUNC((((+W56/1000)-TRUNC((W56/1000)))*10))*10)))</f>
        <v>32</v>
      </c>
      <c r="W8" s="40">
        <f>TRUNC((W57/100))</f>
        <v>4</v>
      </c>
      <c r="Y8">
        <f>(TRUNC((Z56/1000))+((TRUNC((((+Z56/1000)-TRUNC((Z56/1000)))*10))*10)))</f>
        <v>14</v>
      </c>
      <c r="Z8" s="43">
        <f>TRUNC((Z57/100))</f>
        <v>2</v>
      </c>
      <c r="AB8">
        <f>(TRUNC((AC56/1000))+((TRUNC((((+AC56/1000)-TRUNC((AC56/1000)))*10))*10)))</f>
        <v>21</v>
      </c>
      <c r="AC8" s="49">
        <f>TRUNC((AC57/100))</f>
        <v>5</v>
      </c>
    </row>
    <row r="9" spans="7:29" x14ac:dyDescent="0.2">
      <c r="G9" s="1" t="s">
        <v>6</v>
      </c>
      <c r="H9" s="22" t="s">
        <v>7</v>
      </c>
      <c r="J9" s="1" t="s">
        <v>6</v>
      </c>
      <c r="K9" s="33" t="s">
        <v>7</v>
      </c>
      <c r="M9" s="1" t="s">
        <v>6</v>
      </c>
      <c r="N9" s="39" t="s">
        <v>7</v>
      </c>
      <c r="P9" s="1" t="s">
        <v>6</v>
      </c>
      <c r="Q9" s="41" t="s">
        <v>7</v>
      </c>
      <c r="S9" s="1" t="s">
        <v>6</v>
      </c>
      <c r="T9" s="48" t="s">
        <v>7</v>
      </c>
      <c r="V9" s="1" t="s">
        <v>6</v>
      </c>
      <c r="W9" s="39" t="s">
        <v>7</v>
      </c>
      <c r="Y9" s="1" t="s">
        <v>6</v>
      </c>
      <c r="Z9" s="41" t="s">
        <v>7</v>
      </c>
      <c r="AB9" s="1" t="s">
        <v>6</v>
      </c>
      <c r="AC9" s="48" t="s">
        <v>7</v>
      </c>
    </row>
    <row r="10" spans="7:29" x14ac:dyDescent="0.2">
      <c r="G10">
        <v>12</v>
      </c>
      <c r="H10" s="26">
        <f>IF((G10=G3),H3,IF((G10=G4),H4,IF((G10=G5),H5,IF((G10=G6),H6,IF((G10=G7),H7,IF((G10=G8),H8,0))))))</f>
        <v>4</v>
      </c>
      <c r="J10">
        <v>12</v>
      </c>
      <c r="K10" s="34">
        <f>IF((J10=J3),K3,IF((J10=J4),K4,IF((J10=J5),K5,IF((J10=J6),K6,IF((J10=J7),K7,IF((J10=J8),K8,0))))))</f>
        <v>2</v>
      </c>
      <c r="M10">
        <v>12</v>
      </c>
      <c r="N10" s="40">
        <f>IF((M10=M3),N3,IF((M10=M4),N4,IF((M10=M5),N5,IF((M10=M6),N6,IF((M10=M7),N7,IF((M10=M8),N8,0))))))</f>
        <v>0</v>
      </c>
      <c r="P10">
        <v>12</v>
      </c>
      <c r="Q10" s="43">
        <f>IF((P10=P3),Q3,IF((P10=P4),Q4,IF((P10=P5),Q5,IF((P10=P6),Q6,IF((P10=P7),Q7,IF((P10=P8),Q8,0))))))</f>
        <v>0</v>
      </c>
      <c r="S10">
        <v>12</v>
      </c>
      <c r="T10" s="49">
        <f>IF((S10=S3),T3,IF((S10=S4),T4,IF((S10=S5),T5,IF((S10=S6),T6,IF((S10=S7),T7,IF((S10=S8),T8,0))))))</f>
        <v>0</v>
      </c>
      <c r="V10">
        <v>12</v>
      </c>
      <c r="W10" s="40">
        <f>IF((V10=V3),W3,IF((V10=V4),W4,IF((V10=V5),W5,IF((V10=V6),W6,IF((V10=V7),W7,IF((V10=V8),W8,0))))))</f>
        <v>6</v>
      </c>
      <c r="Y10">
        <v>12</v>
      </c>
      <c r="Z10" s="43">
        <f>IF((Y10=Y3),Z3,IF((Y10=Y4),Z4,IF((Y10=Y5),Z5,IF((Y10=Y6),Z6,IF((Y10=Y7),Z7,IF((Y10=Y8),Z8,0))))))</f>
        <v>0</v>
      </c>
      <c r="AB10">
        <v>12</v>
      </c>
      <c r="AC10" s="49">
        <f>IF((AB10=AB3),AC3,IF((AB10=AB4),AC4,IF((AB10=AB5),AC5,IF((AB10=AB6),AC6,IF((AB10=AB7),AC7,IF((AB10=AB8),AC8,0))))))</f>
        <v>0</v>
      </c>
    </row>
    <row r="11" spans="7:29" x14ac:dyDescent="0.2">
      <c r="G11">
        <v>13</v>
      </c>
      <c r="H11" s="26">
        <f>IF((G11=G3),H3,IF((G11=G4),H4,IF((G11=G5),H5,IF((G11=G6),H6,IF((G11=G7),H7,IF((G11=G8),H8,0))))))</f>
        <v>6</v>
      </c>
      <c r="J11">
        <v>13</v>
      </c>
      <c r="K11" s="34">
        <f>IF((J11=J3),K3,IF((J11=J4),K4,IF((J11=J5),K5,IF((J11=J6),K6,IF((J11=J7),K7,IF((J11=J8),K8,0))))))</f>
        <v>4</v>
      </c>
      <c r="M11">
        <v>13</v>
      </c>
      <c r="N11" s="40">
        <f>IF((M11=M3),N3,IF((M11=M4),N4,IF((M11=M5),N5,IF((M11=M6),N6,IF((M11=M7),N7,IF((M11=M8),N8,0))))))</f>
        <v>0</v>
      </c>
      <c r="P11">
        <v>13</v>
      </c>
      <c r="Q11" s="43">
        <f>IF((P11=P3),Q3,IF((P11=P4),Q4,IF((P11=P5),Q5,IF((P11=P6),Q6,IF((P11=P7),Q7,IF((P11=P8),Q8,0))))))</f>
        <v>0</v>
      </c>
      <c r="S11">
        <v>13</v>
      </c>
      <c r="T11" s="49">
        <f>IF((S11=S3),T3,IF((S11=S4),T4,IF((S11=S5),T5,IF((S11=S6),T6,IF((S11=S7),T7,IF((S11=S8),T8,0))))))</f>
        <v>0</v>
      </c>
      <c r="V11">
        <v>13</v>
      </c>
      <c r="W11" s="40">
        <f>IF((V11=V3),W3,IF((V11=V4),W4,IF((V11=V5),W5,IF((V11=V6),W6,IF((V11=V7),W7,IF((V11=V8),W8,0))))))</f>
        <v>2</v>
      </c>
      <c r="Y11">
        <v>13</v>
      </c>
      <c r="Z11" s="43">
        <f>IF((Y11=Y3),Z3,IF((Y11=Y4),Z4,IF((Y11=Y5),Z5,IF((Y11=Y6),Z6,IF((Y11=Y7),Z7,IF((Y11=Y8),Z8,0))))))</f>
        <v>0</v>
      </c>
      <c r="AB11">
        <v>13</v>
      </c>
      <c r="AC11" s="49">
        <f>IF((AB11=AB3),AC3,IF((AB11=AB4),AC4,IF((AB11=AB5),AC5,IF((AB11=AB6),AC6,IF((AB11=AB7),AC7,IF((AB11=AB8),AC8,0))))))</f>
        <v>0</v>
      </c>
    </row>
    <row r="12" spans="7:29" x14ac:dyDescent="0.2">
      <c r="G12">
        <v>14</v>
      </c>
      <c r="H12" s="26">
        <f>IF((G12=G3),H3,IF((G12=G4),H4,IF((G12=G5),H5,IF((G12=G6),H6,IF((G12=G7),H7,IF((G12=G8),H8,0))))))</f>
        <v>0</v>
      </c>
      <c r="J12">
        <v>14</v>
      </c>
      <c r="K12" s="34">
        <f>IF((J12=J3),K3,IF((J12=J4),K4,IF((J12=J5),K5,IF((J12=J6),K6,IF((J12=J7),K7,IF((J12=J8),K8,0))))))</f>
        <v>0</v>
      </c>
      <c r="M12">
        <v>14</v>
      </c>
      <c r="N12" s="40">
        <f>IF((M12=M3),N3,IF((M12=M4),N4,IF((M12=M5),N5,IF((M12=M6),N6,IF((M12=M7),N7,IF((M12=M8),N8,0))))))</f>
        <v>3</v>
      </c>
      <c r="P12">
        <v>14</v>
      </c>
      <c r="Q12" s="43">
        <f>IF((P12=P3),Q3,IF((P12=P4),Q4,IF((P12=P5),Q5,IF((P12=P6),Q6,IF((P12=P7),Q7,IF((P12=P8),Q8,0))))))</f>
        <v>0</v>
      </c>
      <c r="S12">
        <v>14</v>
      </c>
      <c r="T12" s="49">
        <f>IF((S12=S3),T3,IF((S12=S4),T4,IF((S12=S5),T5,IF((S12=S6),T6,IF((S12=S7),T7,IF((S12=S8),T8,0))))))</f>
        <v>0</v>
      </c>
      <c r="V12">
        <v>14</v>
      </c>
      <c r="W12" s="40">
        <f>IF((V12=V3),W3,IF((V12=V4),W4,IF((V12=V5),W5,IF((V12=V6),W6,IF((V12=V7),W7,IF((V12=V8),W8,0))))))</f>
        <v>0</v>
      </c>
      <c r="Y12">
        <v>14</v>
      </c>
      <c r="Z12" s="43">
        <f>IF((Y12=Y3),Z3,IF((Y12=Y4),Z4,IF((Y12=Y5),Z5,IF((Y12=Y6),Z6,IF((Y12=Y7),Z7,IF((Y12=Y8),Z8,0))))))</f>
        <v>2</v>
      </c>
      <c r="AB12">
        <v>14</v>
      </c>
      <c r="AC12" s="49">
        <f>IF((AB12=AB3),AC3,IF((AB12=AB4),AC4,IF((AB12=AB5),AC5,IF((AB12=AB6),AC6,IF((AB12=AB7),AC7,IF((AB12=AB8),AC8,0))))))</f>
        <v>0</v>
      </c>
    </row>
    <row r="13" spans="7:29" x14ac:dyDescent="0.2">
      <c r="G13">
        <v>21</v>
      </c>
      <c r="H13" s="26">
        <f>IF((G13=G3),H3,IF((G13=G4),H4,IF((G13=G5),H5,IF((G13=G6),H6,IF((G13=G7),H7,IF((G13=G8),H8,0))))))</f>
        <v>0</v>
      </c>
      <c r="J13">
        <v>21</v>
      </c>
      <c r="K13" s="34">
        <f>IF((J13=J3),K3,IF((J13=J4),K4,IF((J13=J5),K5,IF((J13=J6),K6,IF((J13=J7),K7,IF((J13=J8),K8,0))))))</f>
        <v>0</v>
      </c>
      <c r="M13">
        <v>21</v>
      </c>
      <c r="N13" s="40">
        <f>IF((M13=M3),N3,IF((M13=M4),N4,IF((M13=M5),N5,IF((M13=M6),N6,IF((M13=M7),N7,IF((M13=M8),N8,0))))))</f>
        <v>2</v>
      </c>
      <c r="P13">
        <v>21</v>
      </c>
      <c r="Q13" s="43">
        <f>IF((P13=P3),Q3,IF((P13=P4),Q4,IF((P13=P5),Q5,IF((P13=P6),Q6,IF((P13=P7),Q7,IF((P13=P8),Q8,0))))))</f>
        <v>6</v>
      </c>
      <c r="S13">
        <v>21</v>
      </c>
      <c r="T13" s="49">
        <f>IF((S13=S3),T3,IF((S13=S4),T4,IF((S13=S5),T5,IF((S13=S6),T6,IF((S13=S7),T7,IF((S13=S8),T8,0))))))</f>
        <v>2</v>
      </c>
      <c r="V13">
        <v>21</v>
      </c>
      <c r="W13" s="40">
        <f>IF((V13=V3),W3,IF((V13=V4),W4,IF((V13=V5),W5,IF((V13=V6),W6,IF((V13=V7),W7,IF((V13=V8),W8,0))))))</f>
        <v>0</v>
      </c>
      <c r="Y13">
        <v>21</v>
      </c>
      <c r="Z13" s="43">
        <f>IF((Y13=Y3),Z3,IF((Y13=Y4),Z4,IF((Y13=Y5),Z5,IF((Y13=Y6),Z6,IF((Y13=Y7),Z7,IF((Y13=Y8),Z8,0))))))</f>
        <v>4</v>
      </c>
      <c r="AB13">
        <v>21</v>
      </c>
      <c r="AC13" s="49">
        <f>IF((AB13=AB3),AC3,IF((AB13=AB4),AC4,IF((AB13=AB5),AC5,IF((AB13=AB6),AC6,IF((AB13=AB7),AC7,IF((AB13=AB8),AC8,0))))))</f>
        <v>5</v>
      </c>
    </row>
    <row r="14" spans="7:29" x14ac:dyDescent="0.2">
      <c r="G14">
        <v>23</v>
      </c>
      <c r="H14" s="26">
        <f>IF((G14=G3),H3,IF((G14=G4),H4,IF((G14=G5),H5,IF((G14=G6),H6,IF((G14=G7),H7,IF((G14=G8),H8,0))))))</f>
        <v>2</v>
      </c>
      <c r="J14">
        <v>23</v>
      </c>
      <c r="K14" s="34">
        <f>IF((J14=J3),K3,IF((J14=J4),K4,IF((J14=J5),K5,IF((J14=J6),K6,IF((J14=J7),K7,IF((J14=J8),K8,0))))))</f>
        <v>2</v>
      </c>
      <c r="M14">
        <v>23</v>
      </c>
      <c r="N14" s="40">
        <f>IF((M14=M3),N3,IF((M14=M4),N4,IF((M14=M5),N5,IF((M14=M6),N6,IF((M14=M7),N7,IF((M14=M8),N8,0))))))</f>
        <v>0</v>
      </c>
      <c r="P14">
        <v>23</v>
      </c>
      <c r="Q14" s="43">
        <f>IF((P14=P3),Q3,IF((P14=P4),Q4,IF((P14=P5),Q5,IF((P14=P6),Q6,IF((P14=P7),Q7,IF((P14=P8),Q8,0))))))</f>
        <v>4</v>
      </c>
      <c r="S14">
        <v>23</v>
      </c>
      <c r="T14" s="49">
        <f>IF((S14=S3),T3,IF((S14=S4),T4,IF((S14=S5),T5,IF((S14=S6),T6,IF((S14=S7),T7,IF((S14=S8),T8,0))))))</f>
        <v>0</v>
      </c>
      <c r="V14">
        <v>23</v>
      </c>
      <c r="W14" s="40">
        <f>IF((V14=V3),W3,IF((V14=V4),W4,IF((V14=V5),W5,IF((V14=V6),W6,IF((V14=V7),W7,IF((V14=V8),W8,0))))))</f>
        <v>0</v>
      </c>
      <c r="Y14">
        <v>23</v>
      </c>
      <c r="Z14" s="43">
        <f>IF((Y14=Y3),Z3,IF((Y14=Y4),Z4,IF((Y14=Y5),Z5,IF((Y14=Y6),Z6,IF((Y14=Y7),Z7,IF((Y14=Y8),Z8,0))))))</f>
        <v>0</v>
      </c>
      <c r="AB14">
        <v>23</v>
      </c>
      <c r="AC14" s="49">
        <f>IF((AB14=AB3),AC3,IF((AB14=AB4),AC4,IF((AB14=AB5),AC5,IF((AB14=AB6),AC6,IF((AB14=AB7),AC7,IF((AB14=AB8),AC8,0))))))</f>
        <v>0</v>
      </c>
    </row>
    <row r="15" spans="7:29" x14ac:dyDescent="0.2">
      <c r="G15">
        <v>24</v>
      </c>
      <c r="H15" s="26">
        <f>IF((G15=G3),H3,IF((G15=G4),H4,IF((G15=G5),H5,IF((G15=G6),H6,IF((G15=G7),H7,IF((G15=G8),H8,0))))))</f>
        <v>0</v>
      </c>
      <c r="J15">
        <v>24</v>
      </c>
      <c r="K15" s="34">
        <f>IF((J15=J3),K3,IF((J15=J4),K4,IF((J15=J5),K5,IF((J15=J6),K6,IF((J15=J7),K7,IF((J15=J8),K8,0))))))</f>
        <v>0</v>
      </c>
      <c r="M15">
        <v>24</v>
      </c>
      <c r="N15" s="40">
        <f>IF((M15=M3),N3,IF((M15=M4),N4,IF((M15=M5),N5,IF((M15=M6),N6,IF((M15=M7),N7,IF((M15=M8),N8,0))))))</f>
        <v>5</v>
      </c>
      <c r="P15">
        <v>24</v>
      </c>
      <c r="Q15" s="43">
        <f>IF((P15=P3),Q3,IF((P15=P4),Q4,IF((P15=P5),Q5,IF((P15=P6),Q6,IF((P15=P7),Q7,IF((P15=P8),Q8,0))))))</f>
        <v>0</v>
      </c>
      <c r="S15">
        <v>24</v>
      </c>
      <c r="T15" s="49">
        <f>IF((S15=S3),T3,IF((S15=S4),T4,IF((S15=S5),T5,IF((S15=S6),T6,IF((S15=S7),T7,IF((S15=S8),T8,0))))))</f>
        <v>0</v>
      </c>
      <c r="V15">
        <v>24</v>
      </c>
      <c r="W15" s="40">
        <f>IF((V15=V3),W3,IF((V15=V4),W4,IF((V15=V5),W5,IF((V15=V6),W6,IF((V15=V7),W7,IF((V15=V8),W8,0))))))</f>
        <v>0</v>
      </c>
      <c r="Y15">
        <v>24</v>
      </c>
      <c r="Z15" s="43">
        <f>IF((Y15=Y3),Z3,IF((Y15=Y4),Z4,IF((Y15=Y5),Z5,IF((Y15=Y6),Z6,IF((Y15=Y7),Z7,IF((Y15=Y8),Z8,0))))))</f>
        <v>6</v>
      </c>
      <c r="AB15">
        <v>24</v>
      </c>
      <c r="AC15" s="49">
        <f>IF((AB15=AB3),AC3,IF((AB15=AB4),AC4,IF((AB15=AB5),AC5,IF((AB15=AB6),AC6,IF((AB15=AB7),AC7,IF((AB15=AB8),AC8,0))))))</f>
        <v>0</v>
      </c>
    </row>
    <row r="16" spans="7:29" x14ac:dyDescent="0.2">
      <c r="G16">
        <v>31</v>
      </c>
      <c r="H16" s="26">
        <f>IF((G16=G3),H3,IF((G16=G4),H4,IF((G16=G5),H5,IF((G16=G6),H6,IF((G16=G7),H7,IF((G16=G8),H8,0))))))</f>
        <v>0</v>
      </c>
      <c r="J16">
        <v>31</v>
      </c>
      <c r="K16" s="34">
        <f>IF((J16=J3),K3,IF((J16=J4),K4,IF((J16=J5),K5,IF((J16=J6),K6,IF((J16=J7),K7,IF((J16=J8),K8,0))))))</f>
        <v>0</v>
      </c>
      <c r="M16">
        <v>31</v>
      </c>
      <c r="N16" s="40">
        <f>IF((M16=M3),N3,IF((M16=M4),N4,IF((M16=M5),N5,IF((M16=M6),N6,IF((M16=M7),N7,IF((M16=M8),N8,0))))))</f>
        <v>7</v>
      </c>
      <c r="P16">
        <v>31</v>
      </c>
      <c r="Q16" s="43">
        <f>IF((P16=P3),Q3,IF((P16=P4),Q4,IF((P16=P5),Q5,IF((P16=P6),Q6,IF((P16=P7),Q7,IF((P16=P8),Q8,0))))))</f>
        <v>2</v>
      </c>
      <c r="S16">
        <v>31</v>
      </c>
      <c r="T16" s="49">
        <f>IF((S16=S3),T3,IF((S16=S4),T4,IF((S16=S5),T5,IF((S16=S6),T6,IF((S16=S7),T7,IF((S16=S8),T8,0))))))</f>
        <v>5.9999999999999929</v>
      </c>
      <c r="V16">
        <v>31</v>
      </c>
      <c r="W16" s="40">
        <f>IF((V16=V3),W3,IF((V16=V4),W4,IF((V16=V5),W5,IF((V16=V6),W6,IF((V16=V7),W7,IF((V16=V8),W8,0))))))</f>
        <v>0</v>
      </c>
      <c r="Y16">
        <v>31</v>
      </c>
      <c r="Z16" s="43">
        <f>IF((Y16=Y3),Z3,IF((Y16=Y4),Z4,IF((Y16=Y5),Z5,IF((Y16=Y6),Z6,IF((Y16=Y7),Z7,IF((Y16=Y8),Z8,0))))))</f>
        <v>7.0000000000000071</v>
      </c>
      <c r="AB16">
        <v>31</v>
      </c>
      <c r="AC16" s="49">
        <f>IF((AB16=AB3),AC3,IF((AB16=AB4),AC4,IF((AB16=AB5),AC5,IF((AB16=AB6),AC6,IF((AB16=AB7),AC7,IF((AB16=AB8),AC8,0))))))</f>
        <v>12.000000000000028</v>
      </c>
    </row>
    <row r="17" spans="6:29" x14ac:dyDescent="0.2">
      <c r="G17">
        <v>32</v>
      </c>
      <c r="H17" s="26">
        <f>IF((G17=G3),H3,IF((G17=G4),H4,IF((G17=G5),H5,IF((G17=G6),H6,IF((G17=G7),H7,IF((G17=G8),H8,0))))))</f>
        <v>0</v>
      </c>
      <c r="J17">
        <v>32</v>
      </c>
      <c r="K17" s="34">
        <f>IF((J17=J3),K3,IF((J17=J4),K4,IF((J17=J5),K5,IF((J17=J6),K6,IF((J17=J7),K7,IF((J17=J8),K8,0))))))</f>
        <v>0</v>
      </c>
      <c r="M17">
        <v>32</v>
      </c>
      <c r="N17" s="40">
        <f>IF((M17=M3),N3,IF((M17=M4),N4,IF((M17=M5),N5,IF((M17=M6),N6,IF((M17=M7),N7,IF((M17=M8),N8,0))))))</f>
        <v>5</v>
      </c>
      <c r="P17">
        <v>32</v>
      </c>
      <c r="Q17" s="43">
        <f>IF((P17=P3),Q3,IF((P17=P4),Q4,IF((P17=P5),Q5,IF((P17=P6),Q6,IF((P17=P7),Q7,IF((P17=P8),Q8,0))))))</f>
        <v>0</v>
      </c>
      <c r="S17">
        <v>32</v>
      </c>
      <c r="T17" s="49">
        <f>IF((S17=S3),T3,IF((S17=S4),T4,IF((S17=S5),T5,IF((S17=S6),T6,IF((S17=S7),T7,IF((S17=S8),T8,0))))))</f>
        <v>3.9999999999999929</v>
      </c>
      <c r="V17">
        <v>32</v>
      </c>
      <c r="W17" s="40">
        <f>IF((V17=V3),W3,IF((V17=V4),W4,IF((V17=V5),W5,IF((V17=V6),W6,IF((V17=V7),W7,IF((V17=V8),W8,0))))))</f>
        <v>4</v>
      </c>
      <c r="Y17">
        <v>32</v>
      </c>
      <c r="Z17" s="43">
        <f>IF((Y17=Y3),Z3,IF((Y17=Y4),Z4,IF((Y17=Y5),Z5,IF((Y17=Y6),Z6,IF((Y17=Y7),Z7,IF((Y17=Y8),Z8,0))))))</f>
        <v>3.0000000000000071</v>
      </c>
      <c r="AB17">
        <v>32</v>
      </c>
      <c r="AC17" s="49">
        <f>IF((AB17=AB3),AC3,IF((AB17=AB4),AC4,IF((AB17=AB5),AC5,IF((AB17=AB6),AC6,IF((AB17=AB7),AC7,IF((AB17=AB8),AC8,0))))))</f>
        <v>7.0000000000000284</v>
      </c>
    </row>
    <row r="18" spans="6:29" x14ac:dyDescent="0.2">
      <c r="G18">
        <v>34</v>
      </c>
      <c r="H18" s="26">
        <f>IF((G18=G3),H3,IF((G18=G4),H4,IF((G18=G5),H5,IF((G18=G6),H6,IF((G18=G7),H7,IF((G18=G8),H8,0))))))</f>
        <v>0</v>
      </c>
      <c r="J18">
        <v>34</v>
      </c>
      <c r="K18" s="34">
        <f>IF((J18=J3),K3,IF((J18=J4),K4,IF((J18=J5),K5,IF((J18=J6),K6,IF((J18=J7),K7,IF((J18=J8),K8,0))))))</f>
        <v>0</v>
      </c>
      <c r="M18">
        <v>34</v>
      </c>
      <c r="N18" s="40">
        <f>IF((M18=M3),N3,IF((M18=M4),N4,IF((M18=M5),N5,IF((M18=M6),N6,IF((M18=M7),N7,IF((M18=M8),N8,0))))))</f>
        <v>10</v>
      </c>
      <c r="P18">
        <v>34</v>
      </c>
      <c r="Q18" s="43">
        <f>IF((P18=P3),Q3,IF((P18=P4),Q4,IF((P18=P5),Q5,IF((P18=P6),Q6,IF((P18=P7),Q7,IF((P18=P8),Q8,0))))))</f>
        <v>0</v>
      </c>
      <c r="S18">
        <v>34</v>
      </c>
      <c r="T18" s="49">
        <f>IF((S18=S3),T3,IF((S18=S4),T4,IF((S18=S5),T5,IF((S18=S6),T6,IF((S18=S7),T7,IF((S18=S8),T8,0))))))</f>
        <v>1.9999999999999929</v>
      </c>
      <c r="V18">
        <v>34</v>
      </c>
      <c r="W18" s="40">
        <f>IF((V18=V3),W3,IF((V18=V4),W4,IF((V18=V5),W5,IF((V18=V6),W6,IF((V18=V7),W7,IF((V18=V8),W8,0))))))</f>
        <v>0</v>
      </c>
      <c r="Y18">
        <v>34</v>
      </c>
      <c r="Z18" s="43">
        <f>IF((Y18=Y3),Z3,IF((Y18=Y4),Z4,IF((Y18=Y5),Z5,IF((Y18=Y6),Z6,IF((Y18=Y7),Z7,IF((Y18=Y8),Z8,0))))))</f>
        <v>9.0000000000000071</v>
      </c>
      <c r="AB18">
        <v>34</v>
      </c>
      <c r="AC18" s="49">
        <f>IF((AB18=AB3),AC3,IF((AB18=AB4),AC4,IF((AB18=AB5),AC5,IF((AB18=AB6),AC6,IF((AB18=AB7),AC7,IF((AB18=AB8),AC8,0))))))</f>
        <v>2.0000000000000284</v>
      </c>
    </row>
    <row r="19" spans="6:29" x14ac:dyDescent="0.2">
      <c r="G19">
        <v>41</v>
      </c>
      <c r="H19" s="26">
        <f>IF((G19=G3),H3,IF((G19=G4),H4,IF((G19=G5),H5,IF((G19=G6),H6,IF((G19=G7),H7,IF((G19=G8),H8,0))))))</f>
        <v>3.9999999999999858</v>
      </c>
      <c r="J19">
        <v>41</v>
      </c>
      <c r="K19" s="34">
        <f>IF((J19=J3),K3,IF((J19=J4),K4,IF((J19=J5),K5,IF((J19=J6),K6,IF((J19=J7),K7,IF((J19=J8),K8,0))))))</f>
        <v>5</v>
      </c>
      <c r="M19">
        <v>41</v>
      </c>
      <c r="N19" s="40">
        <f>IF((M19=M3),N3,IF((M19=M4),N4,IF((M19=M5),N5,IF((M19=M6),N6,IF((M19=M7),N7,IF((M19=M8),N8,0))))))</f>
        <v>0</v>
      </c>
      <c r="P19">
        <v>41</v>
      </c>
      <c r="Q19" s="43">
        <f>IF((P19=P3),Q3,IF((P19=P4),Q4,IF((P19=P5),Q5,IF((P19=P6),Q6,IF((P19=P7),Q7,IF((P19=P8),Q8,0))))))</f>
        <v>11</v>
      </c>
      <c r="S19">
        <v>41</v>
      </c>
      <c r="T19" s="49">
        <f>IF((S19=S3),T3,IF((S19=S4),T4,IF((S19=S5),T5,IF((S19=S6),T6,IF((S19=S7),T7,IF((S19=S8),T8,0))))))</f>
        <v>4</v>
      </c>
      <c r="V19">
        <v>41</v>
      </c>
      <c r="W19" s="40">
        <f>IF((V19=V3),W3,IF((V19=V4),W4,IF((V19=V5),W5,IF((V19=V6),W6,IF((V19=V7),W7,IF((V19=V8),W8,0))))))</f>
        <v>3.9999999999999858</v>
      </c>
      <c r="Y19">
        <v>41</v>
      </c>
      <c r="Z19" s="43">
        <f>IF((Y19=Y3),Z3,IF((Y19=Y4),Z4,IF((Y19=Y5),Z5,IF((Y19=Y6),Z6,IF((Y19=Y7),Z7,IF((Y19=Y8),Z8,0))))))</f>
        <v>0</v>
      </c>
      <c r="AB19">
        <v>41</v>
      </c>
      <c r="AC19" s="49">
        <f>IF((AB19=AB3),AC3,IF((AB19=AB4),AC4,IF((AB19=AB5),AC5,IF((AB19=AB6),AC6,IF((AB19=AB7),AC7,IF((AB19=AB8),AC8,0))))))</f>
        <v>10</v>
      </c>
    </row>
    <row r="20" spans="6:29" x14ac:dyDescent="0.2">
      <c r="G20">
        <v>42</v>
      </c>
      <c r="H20" s="26">
        <f>IF((G20=G3),H3,IF((G20=G4),H4,IF((G20=G5),H5,IF((G20=G6),H6,IF((G20=G7),H7,IF((G20=G8),H8,0))))))</f>
        <v>7.9999999999999858</v>
      </c>
      <c r="J20">
        <v>42</v>
      </c>
      <c r="K20" s="34">
        <f>IF((J20=J3),K3,IF((J20=J4),K4,IF((J20=J5),K5,IF((J20=J6),K6,IF((J20=J7),K7,IF((J20=J8),K8,0))))))</f>
        <v>7</v>
      </c>
      <c r="M20">
        <v>42</v>
      </c>
      <c r="N20" s="40">
        <f>IF((M20=M3),N3,IF((M20=M4),N4,IF((M20=M5),N5,IF((M20=M6),N6,IF((M20=M7),N7,IF((M20=M8),N8,0))))))</f>
        <v>0</v>
      </c>
      <c r="P20">
        <v>42</v>
      </c>
      <c r="Q20" s="43">
        <f>IF((P20=P3),Q3,IF((P20=P4),Q4,IF((P20=P5),Q5,IF((P20=P6),Q6,IF((P20=P7),Q7,IF((P20=P8),Q8,0))))))</f>
        <v>5</v>
      </c>
      <c r="S20">
        <v>42</v>
      </c>
      <c r="T20" s="49">
        <f>IF((S20=S3),T3,IF((S20=S4),T4,IF((S20=S5),T5,IF((S20=S6),T6,IF((S20=S7),T7,IF((S20=S8),T8,0))))))</f>
        <v>2</v>
      </c>
      <c r="V20">
        <v>42</v>
      </c>
      <c r="W20" s="40">
        <f>IF((V20=V3),W3,IF((V20=V4),W4,IF((V20=V5),W5,IF((V20=V6),W6,IF((V20=V7),W7,IF((V20=V8),W8,0))))))</f>
        <v>9.9999999999999858</v>
      </c>
      <c r="Y20">
        <v>42</v>
      </c>
      <c r="Z20" s="43">
        <f>IF((Y20=Y3),Z3,IF((Y20=Y4),Z4,IF((Y20=Y5),Z5,IF((Y20=Y6),Z6,IF((Y20=Y7),Z7,IF((Y20=Y8),Z8,0))))))</f>
        <v>0</v>
      </c>
      <c r="AB20">
        <v>42</v>
      </c>
      <c r="AC20" s="49">
        <f>IF((AB20=AB3),AC3,IF((AB20=AB4),AC4,IF((AB20=AB5),AC5,IF((AB20=AB6),AC6,IF((AB20=AB7),AC7,IF((AB20=AB8),AC8,0))))))</f>
        <v>5</v>
      </c>
    </row>
    <row r="21" spans="6:29" x14ac:dyDescent="0.2">
      <c r="G21">
        <v>43</v>
      </c>
      <c r="H21" s="26">
        <f>IF((G21=G3),H3,IF((G21=G4),H4,IF((G21=G5),H5,IF((G21=G6),H6,IF((G21=G7),H7,IF((G21=G8),H8,0))))))</f>
        <v>9.9999999999999858</v>
      </c>
      <c r="J21">
        <v>43</v>
      </c>
      <c r="K21" s="34">
        <f>IF((J21=J3),K3,IF((J21=J4),K4,IF((J21=J5),K5,IF((J21=J6),K6,IF((J21=J7),K7,IF((J21=J8),K8,0))))))</f>
        <v>9</v>
      </c>
      <c r="M21">
        <v>43</v>
      </c>
      <c r="N21" s="40">
        <f>IF((M21=M3),N3,IF((M21=M4),N4,IF((M21=M5),N5,IF((M21=M6),N6,IF((M21=M7),N7,IF((M21=M8),N8,0))))))</f>
        <v>0</v>
      </c>
      <c r="P21">
        <v>43</v>
      </c>
      <c r="Q21" s="43">
        <f>IF((P21=P3),Q3,IF((P21=P4),Q4,IF((P21=P5),Q5,IF((P21=P6),Q6,IF((P21=P7),Q7,IF((P21=P8),Q8,0))))))</f>
        <v>9</v>
      </c>
      <c r="S21">
        <v>43</v>
      </c>
      <c r="T21" s="49">
        <f>IF((S21=S3),T3,IF((S21=S4),T4,IF((S21=S5),T5,IF((S21=S6),T6,IF((S21=S7),T7,IF((S21=S8),T8,0))))))</f>
        <v>0</v>
      </c>
      <c r="V21">
        <v>43</v>
      </c>
      <c r="W21" s="40">
        <f>IF((V21=V3),W3,IF((V21=V4),W4,IF((V21=V5),W5,IF((V21=V6),W6,IF((V21=V7),W7,IF((V21=V8),W8,0))))))</f>
        <v>5.9999999999999858</v>
      </c>
      <c r="Y21">
        <v>43</v>
      </c>
      <c r="Z21" s="43">
        <f>IF((Y21=Y3),Z3,IF((Y21=Y4),Z4,IF((Y21=Y5),Z5,IF((Y21=Y6),Z6,IF((Y21=Y7),Z7,IF((Y21=Y8),Z8,0))))))</f>
        <v>0</v>
      </c>
      <c r="AB21">
        <v>43</v>
      </c>
      <c r="AC21" s="49">
        <f>IF((AB21=AB3),AC3,IF((AB21=AB4),AC4,IF((AB21=AB5),AC5,IF((AB21=AB6),AC6,IF((AB21=AB7),AC7,IF((AB21=AB8),AC8,0))))))</f>
        <v>0</v>
      </c>
    </row>
    <row r="23" spans="6:29" x14ac:dyDescent="0.2">
      <c r="F23" s="23" t="s">
        <v>8</v>
      </c>
      <c r="G23">
        <v>1234</v>
      </c>
      <c r="H23" s="26">
        <f>(50-SUM(H10:H12,H14,H15,H18))</f>
        <v>38</v>
      </c>
      <c r="I23" s="29" t="s">
        <v>8</v>
      </c>
      <c r="J23">
        <v>1234</v>
      </c>
      <c r="K23" s="34">
        <f>(50-SUM(K10:K12,K14,K15,K18))</f>
        <v>42</v>
      </c>
      <c r="L23" s="36" t="s">
        <v>8</v>
      </c>
      <c r="M23">
        <v>1234</v>
      </c>
      <c r="N23" s="40">
        <f>(50-SUM(N10:N12,N14,N15,N18))</f>
        <v>32</v>
      </c>
      <c r="O23" s="9" t="s">
        <v>8</v>
      </c>
      <c r="P23">
        <v>1234</v>
      </c>
      <c r="Q23" s="43">
        <f>(50-SUM(Q10:Q12,Q14,Q15,Q18))</f>
        <v>46</v>
      </c>
      <c r="R23" s="44" t="s">
        <v>8</v>
      </c>
      <c r="S23">
        <v>1234</v>
      </c>
      <c r="T23" s="49">
        <f>(50-SUM(T10:T12,T14,T15,T18))</f>
        <v>48.000000000000007</v>
      </c>
      <c r="U23" s="36" t="s">
        <v>8</v>
      </c>
      <c r="V23">
        <v>1234</v>
      </c>
      <c r="W23" s="40">
        <f>(50-SUM(W10:W12,W14,W15,W18))</f>
        <v>42</v>
      </c>
      <c r="X23" s="9" t="s">
        <v>8</v>
      </c>
      <c r="Y23">
        <v>1234</v>
      </c>
      <c r="Z23" s="43">
        <f>(50-SUM(Z10:Z12,Z14,Z15,Z18))</f>
        <v>32.999999999999993</v>
      </c>
      <c r="AA23" s="44" t="s">
        <v>8</v>
      </c>
      <c r="AB23">
        <v>1234</v>
      </c>
      <c r="AC23" s="49">
        <f>(50-SUM(AC10:AC12,AC14,AC15,AC18))</f>
        <v>47.999999999999972</v>
      </c>
    </row>
    <row r="24" spans="6:29" x14ac:dyDescent="0.2">
      <c r="F24" s="23" t="s">
        <v>9</v>
      </c>
      <c r="G24">
        <v>1243</v>
      </c>
      <c r="H24" s="26">
        <f>((H23-H21)+H18)</f>
        <v>28.000000000000014</v>
      </c>
      <c r="I24" s="29" t="s">
        <v>9</v>
      </c>
      <c r="J24">
        <v>1243</v>
      </c>
      <c r="K24" s="34">
        <f>((K23-K21)+K18)</f>
        <v>33</v>
      </c>
      <c r="L24" s="36" t="s">
        <v>9</v>
      </c>
      <c r="M24">
        <v>1243</v>
      </c>
      <c r="N24" s="40">
        <f>((N23-N21)+N18)</f>
        <v>42</v>
      </c>
      <c r="O24" s="9" t="s">
        <v>9</v>
      </c>
      <c r="P24">
        <v>1243</v>
      </c>
      <c r="Q24" s="43">
        <f>((Q23-Q21)+Q18)</f>
        <v>37</v>
      </c>
      <c r="R24" s="44" t="s">
        <v>9</v>
      </c>
      <c r="S24">
        <v>1243</v>
      </c>
      <c r="T24" s="49">
        <f>((T23-T21)+T18)</f>
        <v>50</v>
      </c>
      <c r="U24" s="36" t="s">
        <v>9</v>
      </c>
      <c r="V24">
        <v>1243</v>
      </c>
      <c r="W24" s="40">
        <f>((W23-W21)+W18)</f>
        <v>36.000000000000014</v>
      </c>
      <c r="X24" s="9" t="s">
        <v>9</v>
      </c>
      <c r="Y24">
        <v>1243</v>
      </c>
      <c r="Z24" s="43">
        <f>((Z23-Z21)+Z18)</f>
        <v>42</v>
      </c>
      <c r="AA24" s="44" t="s">
        <v>9</v>
      </c>
      <c r="AB24">
        <v>1243</v>
      </c>
      <c r="AC24" s="49">
        <f>((AC23-AC21)+AC18)</f>
        <v>50</v>
      </c>
    </row>
    <row r="25" spans="6:29" x14ac:dyDescent="0.2">
      <c r="F25" s="23" t="s">
        <v>10</v>
      </c>
      <c r="G25">
        <v>1324</v>
      </c>
      <c r="H25" s="26">
        <f>((H23+H14)-H17)</f>
        <v>40</v>
      </c>
      <c r="I25" s="29" t="s">
        <v>10</v>
      </c>
      <c r="J25">
        <v>1324</v>
      </c>
      <c r="K25" s="34">
        <f>((K23+K14)-K17)</f>
        <v>44</v>
      </c>
      <c r="L25" s="36" t="s">
        <v>10</v>
      </c>
      <c r="M25">
        <v>1324</v>
      </c>
      <c r="N25" s="40">
        <f>((N23+N14)-N17)</f>
        <v>27</v>
      </c>
      <c r="O25" s="9" t="s">
        <v>10</v>
      </c>
      <c r="P25">
        <v>1324</v>
      </c>
      <c r="Q25" s="43">
        <f>((Q23+Q14)-Q17)</f>
        <v>50</v>
      </c>
      <c r="R25" s="44" t="s">
        <v>10</v>
      </c>
      <c r="S25">
        <v>1324</v>
      </c>
      <c r="T25" s="49">
        <f>((T23+T14)-T17)</f>
        <v>44.000000000000014</v>
      </c>
      <c r="U25" s="36" t="s">
        <v>10</v>
      </c>
      <c r="V25">
        <v>1324</v>
      </c>
      <c r="W25" s="40">
        <f>((W23+W14)-W17)</f>
        <v>38</v>
      </c>
      <c r="X25" s="9" t="s">
        <v>10</v>
      </c>
      <c r="Y25">
        <v>1324</v>
      </c>
      <c r="Z25" s="43">
        <f>((Z23+Z14)-Z17)</f>
        <v>29.999999999999986</v>
      </c>
      <c r="AA25" s="44" t="s">
        <v>10</v>
      </c>
      <c r="AB25">
        <v>1324</v>
      </c>
      <c r="AC25" s="49">
        <f>((AC23+AC14)-AC17)</f>
        <v>40.999999999999943</v>
      </c>
    </row>
    <row r="26" spans="6:29" x14ac:dyDescent="0.2">
      <c r="F26" s="23" t="s">
        <v>11</v>
      </c>
      <c r="G26">
        <v>1342</v>
      </c>
      <c r="H26" s="26">
        <f>((H25+H15)-H20)</f>
        <v>32.000000000000014</v>
      </c>
      <c r="I26" s="29" t="s">
        <v>11</v>
      </c>
      <c r="J26">
        <v>1342</v>
      </c>
      <c r="K26" s="34">
        <f>((K25+K15)-K20)</f>
        <v>37</v>
      </c>
      <c r="L26" s="36" t="s">
        <v>11</v>
      </c>
      <c r="M26">
        <v>1342</v>
      </c>
      <c r="N26" s="40">
        <f>((N25+N15)-N20)</f>
        <v>32</v>
      </c>
      <c r="O26" s="9" t="s">
        <v>11</v>
      </c>
      <c r="P26">
        <v>1342</v>
      </c>
      <c r="Q26" s="43">
        <f>((Q25+Q15)-Q20)</f>
        <v>45</v>
      </c>
      <c r="R26" s="44" t="s">
        <v>11</v>
      </c>
      <c r="S26">
        <v>1342</v>
      </c>
      <c r="T26" s="49">
        <f>((T25+T15)-T20)</f>
        <v>42.000000000000014</v>
      </c>
      <c r="U26" s="36" t="s">
        <v>11</v>
      </c>
      <c r="V26">
        <v>1342</v>
      </c>
      <c r="W26" s="40">
        <f>((W25+W15)-W20)</f>
        <v>28.000000000000014</v>
      </c>
      <c r="X26" s="9" t="s">
        <v>11</v>
      </c>
      <c r="Y26">
        <v>1342</v>
      </c>
      <c r="Z26" s="43">
        <f>((Z25+Z15)-Z20)</f>
        <v>35.999999999999986</v>
      </c>
      <c r="AA26" s="44" t="s">
        <v>11</v>
      </c>
      <c r="AB26">
        <v>1342</v>
      </c>
      <c r="AC26" s="49">
        <f>((AC25+AC15)-AC20)</f>
        <v>35.999999999999943</v>
      </c>
    </row>
    <row r="27" spans="6:29" x14ac:dyDescent="0.2">
      <c r="F27" s="23" t="s">
        <v>12</v>
      </c>
      <c r="G27">
        <v>1423</v>
      </c>
      <c r="H27" s="26">
        <f>((H24-H20)+H15)</f>
        <v>20.000000000000028</v>
      </c>
      <c r="I27" s="29" t="s">
        <v>12</v>
      </c>
      <c r="J27">
        <v>1423</v>
      </c>
      <c r="K27" s="34">
        <f>((K24-K20)+K15)</f>
        <v>26</v>
      </c>
      <c r="L27" s="36" t="s">
        <v>12</v>
      </c>
      <c r="M27">
        <v>1423</v>
      </c>
      <c r="N27" s="40">
        <f>((N24-N20)+N15)</f>
        <v>47</v>
      </c>
      <c r="O27" s="9" t="s">
        <v>12</v>
      </c>
      <c r="P27">
        <v>1423</v>
      </c>
      <c r="Q27" s="43">
        <f>((Q24-Q20)+Q15)</f>
        <v>32</v>
      </c>
      <c r="R27" s="44" t="s">
        <v>12</v>
      </c>
      <c r="S27">
        <v>1423</v>
      </c>
      <c r="T27" s="49">
        <f>((T24-T20)+T15)</f>
        <v>48</v>
      </c>
      <c r="U27" s="36" t="s">
        <v>12</v>
      </c>
      <c r="V27">
        <v>1423</v>
      </c>
      <c r="W27" s="40">
        <f>((W24-W20)+W15)</f>
        <v>26.000000000000028</v>
      </c>
      <c r="X27" s="9" t="s">
        <v>12</v>
      </c>
      <c r="Y27">
        <v>1423</v>
      </c>
      <c r="Z27" s="43">
        <f>((Z24-Z20)+Z15)</f>
        <v>48</v>
      </c>
      <c r="AA27" s="44" t="s">
        <v>12</v>
      </c>
      <c r="AB27">
        <v>1423</v>
      </c>
      <c r="AC27" s="49">
        <f>((AC24-AC20)+AC15)</f>
        <v>45</v>
      </c>
    </row>
    <row r="28" spans="6:29" x14ac:dyDescent="0.2">
      <c r="F28" s="23" t="s">
        <v>13</v>
      </c>
      <c r="G28">
        <v>1432</v>
      </c>
      <c r="H28" s="26">
        <f>((H27-H17)+H14)</f>
        <v>22.000000000000028</v>
      </c>
      <c r="I28" s="29" t="s">
        <v>13</v>
      </c>
      <c r="J28">
        <v>1432</v>
      </c>
      <c r="K28" s="34">
        <f>((K27-K17)+K14)</f>
        <v>28</v>
      </c>
      <c r="L28" s="36" t="s">
        <v>13</v>
      </c>
      <c r="M28">
        <v>1432</v>
      </c>
      <c r="N28" s="40">
        <f>((N27-N17)+N14)</f>
        <v>42</v>
      </c>
      <c r="O28" s="9" t="s">
        <v>13</v>
      </c>
      <c r="P28">
        <v>1432</v>
      </c>
      <c r="Q28" s="43">
        <f>((Q27-Q17)+Q14)</f>
        <v>36</v>
      </c>
      <c r="R28" s="44" t="s">
        <v>13</v>
      </c>
      <c r="S28">
        <v>1432</v>
      </c>
      <c r="T28" s="49">
        <f>((T27-T17)+T14)</f>
        <v>44.000000000000007</v>
      </c>
      <c r="U28" s="36" t="s">
        <v>13</v>
      </c>
      <c r="V28">
        <v>1432</v>
      </c>
      <c r="W28" s="40">
        <f>((W27-W17)+W14)</f>
        <v>22.000000000000028</v>
      </c>
      <c r="X28" s="9" t="s">
        <v>13</v>
      </c>
      <c r="Y28">
        <v>1432</v>
      </c>
      <c r="Z28" s="43">
        <f>((Z27-Z17)+Z14)</f>
        <v>44.999999999999993</v>
      </c>
      <c r="AA28" s="44" t="s">
        <v>13</v>
      </c>
      <c r="AB28">
        <v>1432</v>
      </c>
      <c r="AC28" s="49">
        <f>((AC27-AC17)+AC14)</f>
        <v>37.999999999999972</v>
      </c>
    </row>
    <row r="29" spans="6:29" x14ac:dyDescent="0.2">
      <c r="G29">
        <v>2000</v>
      </c>
      <c r="J29">
        <v>2000</v>
      </c>
      <c r="M29">
        <v>2000</v>
      </c>
      <c r="P29">
        <v>2000</v>
      </c>
      <c r="S29">
        <v>2000</v>
      </c>
      <c r="V29">
        <v>2000</v>
      </c>
      <c r="Y29">
        <v>2000</v>
      </c>
      <c r="AB29">
        <v>2000</v>
      </c>
    </row>
    <row r="30" spans="6:29" x14ac:dyDescent="0.2">
      <c r="F30" s="23" t="s">
        <v>14</v>
      </c>
      <c r="G30">
        <v>2134</v>
      </c>
      <c r="H30" s="26">
        <f>((H23+H10)-H13)</f>
        <v>42</v>
      </c>
      <c r="I30" s="29" t="s">
        <v>14</v>
      </c>
      <c r="J30">
        <v>2134</v>
      </c>
      <c r="K30" s="34">
        <f>((K23+K10)-K13)</f>
        <v>44</v>
      </c>
      <c r="L30" s="36" t="s">
        <v>14</v>
      </c>
      <c r="M30">
        <v>2134</v>
      </c>
      <c r="N30" s="40">
        <f>((N23+N10)-N13)</f>
        <v>30</v>
      </c>
      <c r="O30" s="9" t="s">
        <v>14</v>
      </c>
      <c r="P30">
        <v>2134</v>
      </c>
      <c r="Q30" s="43">
        <f>((Q23+Q10)-Q13)</f>
        <v>40</v>
      </c>
      <c r="R30" s="44" t="s">
        <v>14</v>
      </c>
      <c r="S30">
        <v>2134</v>
      </c>
      <c r="T30" s="49">
        <f>((T23+T10)-T13)</f>
        <v>46.000000000000007</v>
      </c>
      <c r="U30" s="36" t="s">
        <v>14</v>
      </c>
      <c r="V30">
        <v>2134</v>
      </c>
      <c r="W30" s="40">
        <f>((W23+W10)-W13)</f>
        <v>48</v>
      </c>
      <c r="X30" s="9" t="s">
        <v>14</v>
      </c>
      <c r="Y30">
        <v>2134</v>
      </c>
      <c r="Z30" s="43">
        <f>((Z23+Z10)-Z13)</f>
        <v>28.999999999999993</v>
      </c>
      <c r="AA30" s="44" t="s">
        <v>14</v>
      </c>
      <c r="AB30">
        <v>2134</v>
      </c>
      <c r="AC30" s="49">
        <f>((AC23+AC10)-AC13)</f>
        <v>42.999999999999972</v>
      </c>
    </row>
    <row r="31" spans="6:29" x14ac:dyDescent="0.2">
      <c r="F31" s="23" t="s">
        <v>15</v>
      </c>
      <c r="G31">
        <v>2143</v>
      </c>
      <c r="H31" s="26">
        <f>((H30+H18)-H21)</f>
        <v>32.000000000000014</v>
      </c>
      <c r="I31" s="29" t="s">
        <v>15</v>
      </c>
      <c r="J31">
        <v>2143</v>
      </c>
      <c r="K31" s="34">
        <f>((K30+K18)-K21)</f>
        <v>35</v>
      </c>
      <c r="L31" s="36" t="s">
        <v>15</v>
      </c>
      <c r="M31">
        <v>2143</v>
      </c>
      <c r="N31" s="40">
        <f>((N30+N18)-N21)</f>
        <v>40</v>
      </c>
      <c r="O31" s="9" t="s">
        <v>15</v>
      </c>
      <c r="P31">
        <v>2143</v>
      </c>
      <c r="Q31" s="43">
        <f>((Q30+Q18)-Q21)</f>
        <v>31</v>
      </c>
      <c r="R31" s="44" t="s">
        <v>15</v>
      </c>
      <c r="S31">
        <v>2143</v>
      </c>
      <c r="T31" s="49">
        <f>((T30+T18)-T21)</f>
        <v>48</v>
      </c>
      <c r="U31" s="36" t="s">
        <v>15</v>
      </c>
      <c r="V31">
        <v>2143</v>
      </c>
      <c r="W31" s="40">
        <f>((W30+W18)-W21)</f>
        <v>42.000000000000014</v>
      </c>
      <c r="X31" s="9" t="s">
        <v>15</v>
      </c>
      <c r="Y31">
        <v>2143</v>
      </c>
      <c r="Z31" s="43">
        <f>((Z30+Z18)-Z21)</f>
        <v>38</v>
      </c>
      <c r="AA31" s="44" t="s">
        <v>15</v>
      </c>
      <c r="AB31">
        <v>2143</v>
      </c>
      <c r="AC31" s="49">
        <f>((AC30+AC18)-AC21)</f>
        <v>45</v>
      </c>
    </row>
    <row r="32" spans="6:29" x14ac:dyDescent="0.2">
      <c r="F32" s="23" t="s">
        <v>16</v>
      </c>
      <c r="G32">
        <v>2314</v>
      </c>
      <c r="H32" s="26">
        <f>((H30+H11)-H16)</f>
        <v>48</v>
      </c>
      <c r="I32" s="29" t="s">
        <v>16</v>
      </c>
      <c r="J32">
        <v>2314</v>
      </c>
      <c r="K32" s="34">
        <f>((K30+K11)-K16)</f>
        <v>48</v>
      </c>
      <c r="L32" s="36" t="s">
        <v>16</v>
      </c>
      <c r="M32">
        <v>2314</v>
      </c>
      <c r="N32" s="40">
        <f>((N30+N11)-N16)</f>
        <v>23</v>
      </c>
      <c r="O32" s="9" t="s">
        <v>16</v>
      </c>
      <c r="P32">
        <v>2314</v>
      </c>
      <c r="Q32" s="43">
        <f>((Q30+Q11)-Q16)</f>
        <v>38</v>
      </c>
      <c r="R32" s="44" t="s">
        <v>16</v>
      </c>
      <c r="S32">
        <v>2314</v>
      </c>
      <c r="T32" s="49">
        <f>((T30+T11)-T16)</f>
        <v>40.000000000000014</v>
      </c>
      <c r="U32" s="36" t="s">
        <v>16</v>
      </c>
      <c r="V32">
        <v>2314</v>
      </c>
      <c r="W32" s="40">
        <f>((W30+W11)-W16)</f>
        <v>50</v>
      </c>
      <c r="X32" s="9" t="s">
        <v>16</v>
      </c>
      <c r="Y32">
        <v>2314</v>
      </c>
      <c r="Z32" s="43">
        <f>((Z30+Z11)-Z16)</f>
        <v>21.999999999999986</v>
      </c>
      <c r="AA32" s="44" t="s">
        <v>16</v>
      </c>
      <c r="AB32">
        <v>2314</v>
      </c>
      <c r="AC32" s="49">
        <f>((AC30+AC11)-AC16)</f>
        <v>30.999999999999943</v>
      </c>
    </row>
    <row r="33" spans="6:29" x14ac:dyDescent="0.2">
      <c r="F33" s="23" t="s">
        <v>17</v>
      </c>
      <c r="G33">
        <v>2341</v>
      </c>
      <c r="H33" s="26">
        <f>((H32+H12)-H19)</f>
        <v>44.000000000000014</v>
      </c>
      <c r="I33" s="29" t="s">
        <v>17</v>
      </c>
      <c r="J33">
        <v>2341</v>
      </c>
      <c r="K33" s="34">
        <f>((K32+K12)-K19)</f>
        <v>43</v>
      </c>
      <c r="L33" s="36" t="s">
        <v>17</v>
      </c>
      <c r="M33">
        <v>2341</v>
      </c>
      <c r="N33" s="40">
        <f>((N32+N12)-N19)</f>
        <v>26</v>
      </c>
      <c r="O33" s="9" t="s">
        <v>17</v>
      </c>
      <c r="P33">
        <v>2341</v>
      </c>
      <c r="Q33" s="43">
        <f>((Q32+Q12)-Q19)</f>
        <v>27</v>
      </c>
      <c r="R33" s="44" t="s">
        <v>17</v>
      </c>
      <c r="S33">
        <v>2341</v>
      </c>
      <c r="T33" s="49">
        <f>((T32+T12)-T19)</f>
        <v>36.000000000000014</v>
      </c>
      <c r="U33" s="36" t="s">
        <v>17</v>
      </c>
      <c r="V33">
        <v>2341</v>
      </c>
      <c r="W33" s="40">
        <f>((W32+W12)-W19)</f>
        <v>46.000000000000014</v>
      </c>
      <c r="X33" s="9" t="s">
        <v>17</v>
      </c>
      <c r="Y33">
        <v>2341</v>
      </c>
      <c r="Z33" s="43">
        <f>((Z32+Z12)-Z19)</f>
        <v>23.999999999999986</v>
      </c>
      <c r="AA33" s="44" t="s">
        <v>17</v>
      </c>
      <c r="AB33">
        <v>2341</v>
      </c>
      <c r="AC33" s="49">
        <f>((AC32+AC12)-AC19)</f>
        <v>20.999999999999943</v>
      </c>
    </row>
    <row r="34" spans="6:29" x14ac:dyDescent="0.2">
      <c r="F34" s="23" t="s">
        <v>18</v>
      </c>
      <c r="G34">
        <v>2413</v>
      </c>
      <c r="H34" s="26">
        <f>((H31+H12)-H19)</f>
        <v>28.000000000000028</v>
      </c>
      <c r="I34" s="29" t="s">
        <v>18</v>
      </c>
      <c r="J34">
        <v>2413</v>
      </c>
      <c r="K34" s="34">
        <f>((K31+K12)-K19)</f>
        <v>30</v>
      </c>
      <c r="L34" s="36" t="s">
        <v>18</v>
      </c>
      <c r="M34">
        <v>2413</v>
      </c>
      <c r="N34" s="40">
        <f>((N31+N12)-N19)</f>
        <v>43</v>
      </c>
      <c r="O34" s="9" t="s">
        <v>18</v>
      </c>
      <c r="P34">
        <v>2413</v>
      </c>
      <c r="Q34" s="43">
        <f>((Q31+Q12)-Q19)</f>
        <v>20</v>
      </c>
      <c r="R34" s="44" t="s">
        <v>18</v>
      </c>
      <c r="S34">
        <v>2413</v>
      </c>
      <c r="T34" s="49">
        <f>((T31+T12)-T19)</f>
        <v>44</v>
      </c>
      <c r="U34" s="36" t="s">
        <v>18</v>
      </c>
      <c r="V34">
        <v>2413</v>
      </c>
      <c r="W34" s="40">
        <f>((W31+W12)-W19)</f>
        <v>38.000000000000028</v>
      </c>
      <c r="X34" s="9" t="s">
        <v>18</v>
      </c>
      <c r="Y34">
        <v>2413</v>
      </c>
      <c r="Z34" s="43">
        <f>((Z31+Z12)-Z19)</f>
        <v>40</v>
      </c>
      <c r="AA34" s="44" t="s">
        <v>18</v>
      </c>
      <c r="AB34">
        <v>2413</v>
      </c>
      <c r="AC34" s="49">
        <f>((AC31+AC12)-AC19)</f>
        <v>35</v>
      </c>
    </row>
    <row r="35" spans="6:29" x14ac:dyDescent="0.2">
      <c r="F35" s="23" t="s">
        <v>19</v>
      </c>
      <c r="G35">
        <v>2431</v>
      </c>
      <c r="H35" s="26">
        <f>((H34+H11)-H16)</f>
        <v>34.000000000000028</v>
      </c>
      <c r="I35" s="29" t="s">
        <v>19</v>
      </c>
      <c r="J35">
        <v>2431</v>
      </c>
      <c r="K35" s="34">
        <f>((K34+K11)-K16)</f>
        <v>34</v>
      </c>
      <c r="L35" s="36" t="s">
        <v>19</v>
      </c>
      <c r="M35">
        <v>2431</v>
      </c>
      <c r="N35" s="40">
        <f>((N34+N11)-N16)</f>
        <v>36</v>
      </c>
      <c r="O35" s="9" t="s">
        <v>19</v>
      </c>
      <c r="P35">
        <v>2431</v>
      </c>
      <c r="Q35" s="43">
        <f>((Q34+Q11)-Q16)</f>
        <v>18</v>
      </c>
      <c r="R35" s="44" t="s">
        <v>19</v>
      </c>
      <c r="S35">
        <v>2431</v>
      </c>
      <c r="T35" s="49">
        <f>((T34+T11)-T16)</f>
        <v>38.000000000000007</v>
      </c>
      <c r="U35" s="36" t="s">
        <v>19</v>
      </c>
      <c r="V35">
        <v>2431</v>
      </c>
      <c r="W35" s="40">
        <f>((W34+W11)-W16)</f>
        <v>40.000000000000028</v>
      </c>
      <c r="X35" s="9" t="s">
        <v>19</v>
      </c>
      <c r="Y35">
        <v>2431</v>
      </c>
      <c r="Z35" s="43">
        <f>((Z34+Z11)-Z16)</f>
        <v>32.999999999999993</v>
      </c>
      <c r="AA35" s="44" t="s">
        <v>19</v>
      </c>
      <c r="AB35">
        <v>2431</v>
      </c>
      <c r="AC35" s="49">
        <f>((AC34+AC11)-AC16)</f>
        <v>22.999999999999972</v>
      </c>
    </row>
    <row r="36" spans="6:29" x14ac:dyDescent="0.2">
      <c r="G36">
        <v>3000</v>
      </c>
      <c r="J36">
        <v>3000</v>
      </c>
      <c r="M36">
        <v>3000</v>
      </c>
      <c r="P36">
        <v>3000</v>
      </c>
      <c r="S36">
        <v>3000</v>
      </c>
      <c r="V36">
        <v>3000</v>
      </c>
      <c r="Y36">
        <v>3000</v>
      </c>
      <c r="AB36">
        <v>3000</v>
      </c>
    </row>
    <row r="37" spans="6:29" x14ac:dyDescent="0.2">
      <c r="F37" s="23" t="s">
        <v>20</v>
      </c>
      <c r="G37">
        <v>3124</v>
      </c>
      <c r="H37" s="26">
        <f>((H25+H11)-H16)</f>
        <v>46</v>
      </c>
      <c r="I37" s="29" t="s">
        <v>20</v>
      </c>
      <c r="J37">
        <v>3124</v>
      </c>
      <c r="K37" s="34">
        <f>((K25+K11)-K16)</f>
        <v>48</v>
      </c>
      <c r="L37" s="36" t="s">
        <v>20</v>
      </c>
      <c r="M37">
        <v>3124</v>
      </c>
      <c r="N37" s="40">
        <f>((N25+N11)-N16)</f>
        <v>20</v>
      </c>
      <c r="O37" s="9" t="s">
        <v>20</v>
      </c>
      <c r="P37">
        <v>3124</v>
      </c>
      <c r="Q37" s="43">
        <f>((Q25+Q11)-Q16)</f>
        <v>48</v>
      </c>
      <c r="R37" s="44" t="s">
        <v>20</v>
      </c>
      <c r="S37">
        <v>3124</v>
      </c>
      <c r="T37" s="49">
        <f>((T25+T11)-T16)</f>
        <v>38.000000000000021</v>
      </c>
      <c r="U37" s="36" t="s">
        <v>20</v>
      </c>
      <c r="V37">
        <v>3124</v>
      </c>
      <c r="W37" s="40">
        <f>((W25+W11)-W16)</f>
        <v>40</v>
      </c>
      <c r="X37" s="9" t="s">
        <v>20</v>
      </c>
      <c r="Y37">
        <v>3124</v>
      </c>
      <c r="Z37" s="43">
        <f>((Z25+Z11)-Z16)</f>
        <v>22.999999999999979</v>
      </c>
      <c r="AA37" s="44" t="s">
        <v>20</v>
      </c>
      <c r="AB37">
        <v>3124</v>
      </c>
      <c r="AC37" s="49">
        <f>((AC25+AC11)-AC16)</f>
        <v>28.999999999999915</v>
      </c>
    </row>
    <row r="38" spans="6:29" x14ac:dyDescent="0.2">
      <c r="F38" s="23" t="s">
        <v>21</v>
      </c>
      <c r="G38">
        <v>3142</v>
      </c>
      <c r="H38" s="26">
        <f>((H37+H15)-H20)</f>
        <v>38.000000000000014</v>
      </c>
      <c r="I38" s="29" t="s">
        <v>21</v>
      </c>
      <c r="J38">
        <v>3142</v>
      </c>
      <c r="K38" s="34">
        <f>((K37+K15)-K20)</f>
        <v>41</v>
      </c>
      <c r="L38" s="36" t="s">
        <v>21</v>
      </c>
      <c r="M38">
        <v>3142</v>
      </c>
      <c r="N38" s="40">
        <f>((N37+N15)-N20)</f>
        <v>25</v>
      </c>
      <c r="O38" s="9" t="s">
        <v>21</v>
      </c>
      <c r="P38">
        <v>3142</v>
      </c>
      <c r="Q38" s="43">
        <f>((Q37+Q15)-Q20)</f>
        <v>43</v>
      </c>
      <c r="R38" s="44" t="s">
        <v>21</v>
      </c>
      <c r="S38">
        <v>3142</v>
      </c>
      <c r="T38" s="49">
        <f>((T37+T15)-T20)</f>
        <v>36.000000000000021</v>
      </c>
      <c r="U38" s="36" t="s">
        <v>21</v>
      </c>
      <c r="V38">
        <v>3142</v>
      </c>
      <c r="W38" s="40">
        <f>((W37+W15)-W20)</f>
        <v>30.000000000000014</v>
      </c>
      <c r="X38" s="9" t="s">
        <v>21</v>
      </c>
      <c r="Y38">
        <v>3142</v>
      </c>
      <c r="Z38" s="43">
        <f>((Z37+Z15)-Z20)</f>
        <v>28.999999999999979</v>
      </c>
      <c r="AA38" s="44" t="s">
        <v>21</v>
      </c>
      <c r="AB38">
        <v>3142</v>
      </c>
      <c r="AC38" s="49">
        <f>((AC37+AC15)-AC20)</f>
        <v>23.999999999999915</v>
      </c>
    </row>
    <row r="39" spans="6:29" x14ac:dyDescent="0.2">
      <c r="F39" s="23" t="s">
        <v>22</v>
      </c>
      <c r="G39">
        <v>3214</v>
      </c>
      <c r="H39" s="26">
        <f>((H32+H14)-H17)</f>
        <v>50</v>
      </c>
      <c r="I39" s="29" t="s">
        <v>22</v>
      </c>
      <c r="J39">
        <v>3214</v>
      </c>
      <c r="K39" s="34">
        <f>((K32+K14)-K17)</f>
        <v>50</v>
      </c>
      <c r="L39" s="36" t="s">
        <v>22</v>
      </c>
      <c r="M39">
        <v>3214</v>
      </c>
      <c r="N39" s="40">
        <f>((N32+N14)-N17)</f>
        <v>18</v>
      </c>
      <c r="O39" s="9" t="s">
        <v>22</v>
      </c>
      <c r="P39">
        <v>3214</v>
      </c>
      <c r="Q39" s="43">
        <f>((Q32+Q14)-Q17)</f>
        <v>42</v>
      </c>
      <c r="R39" s="44" t="s">
        <v>22</v>
      </c>
      <c r="S39">
        <v>3214</v>
      </c>
      <c r="T39" s="49">
        <f>((T32+T14)-T17)</f>
        <v>36.000000000000021</v>
      </c>
      <c r="U39" s="36" t="s">
        <v>22</v>
      </c>
      <c r="V39">
        <v>3214</v>
      </c>
      <c r="W39" s="40">
        <f>((W32+W14)-W17)</f>
        <v>46</v>
      </c>
      <c r="X39" s="9" t="s">
        <v>22</v>
      </c>
      <c r="Y39">
        <v>3214</v>
      </c>
      <c r="Z39" s="43">
        <f>((Z32+Z14)-Z17)</f>
        <v>18.999999999999979</v>
      </c>
      <c r="AA39" s="44" t="s">
        <v>22</v>
      </c>
      <c r="AB39">
        <v>3214</v>
      </c>
      <c r="AC39" s="49">
        <f>((AC32+AC14)-AC17)</f>
        <v>23.999999999999915</v>
      </c>
    </row>
    <row r="40" spans="6:29" x14ac:dyDescent="0.2">
      <c r="F40" s="23" t="s">
        <v>23</v>
      </c>
      <c r="G40">
        <v>3241</v>
      </c>
      <c r="H40" s="26">
        <f>((H39+H12)-H19)</f>
        <v>46.000000000000014</v>
      </c>
      <c r="I40" s="29" t="s">
        <v>23</v>
      </c>
      <c r="J40">
        <v>3241</v>
      </c>
      <c r="K40" s="34">
        <f>((K39+K12)-K19)</f>
        <v>45</v>
      </c>
      <c r="L40" s="36" t="s">
        <v>23</v>
      </c>
      <c r="M40">
        <v>3241</v>
      </c>
      <c r="N40" s="40">
        <f>((N39+N12)-N19)</f>
        <v>21</v>
      </c>
      <c r="O40" s="9" t="s">
        <v>23</v>
      </c>
      <c r="P40">
        <v>3241</v>
      </c>
      <c r="Q40" s="43">
        <f>((Q39+Q12)-Q19)</f>
        <v>31</v>
      </c>
      <c r="R40" s="44" t="s">
        <v>23</v>
      </c>
      <c r="S40">
        <v>3241</v>
      </c>
      <c r="T40" s="49">
        <f>((T39+T12)-T19)</f>
        <v>32.000000000000021</v>
      </c>
      <c r="U40" s="36" t="s">
        <v>23</v>
      </c>
      <c r="V40">
        <v>3241</v>
      </c>
      <c r="W40" s="40">
        <f>((W39+W12)-W19)</f>
        <v>42.000000000000014</v>
      </c>
      <c r="X40" s="9" t="s">
        <v>23</v>
      </c>
      <c r="Y40">
        <v>3241</v>
      </c>
      <c r="Z40" s="43">
        <f>((Z39+Z12)-Z19)</f>
        <v>20.999999999999979</v>
      </c>
      <c r="AA40" s="44" t="s">
        <v>23</v>
      </c>
      <c r="AB40">
        <v>3241</v>
      </c>
      <c r="AC40" s="49">
        <f>((AC39+AC12)-AC19)</f>
        <v>13.999999999999915</v>
      </c>
    </row>
    <row r="41" spans="6:29" x14ac:dyDescent="0.2">
      <c r="F41" s="23" t="s">
        <v>24</v>
      </c>
      <c r="G41">
        <v>3412</v>
      </c>
      <c r="H41" s="26">
        <f>((H38+H12)-H19)</f>
        <v>34.000000000000028</v>
      </c>
      <c r="I41" s="29" t="s">
        <v>24</v>
      </c>
      <c r="J41">
        <v>3412</v>
      </c>
      <c r="K41" s="34">
        <f>((K38+K12)-K19)</f>
        <v>36</v>
      </c>
      <c r="L41" s="36" t="s">
        <v>24</v>
      </c>
      <c r="M41">
        <v>3412</v>
      </c>
      <c r="N41" s="40">
        <f>((N38+N12)-N19)</f>
        <v>28</v>
      </c>
      <c r="O41" s="9" t="s">
        <v>24</v>
      </c>
      <c r="P41">
        <v>3412</v>
      </c>
      <c r="Q41" s="43">
        <f>((Q38+Q12)-Q19)</f>
        <v>32</v>
      </c>
      <c r="R41" s="44" t="s">
        <v>24</v>
      </c>
      <c r="S41">
        <v>3412</v>
      </c>
      <c r="T41" s="49">
        <f>((T38+T12)-T19)</f>
        <v>32.000000000000021</v>
      </c>
      <c r="U41" s="36" t="s">
        <v>24</v>
      </c>
      <c r="V41">
        <v>3412</v>
      </c>
      <c r="W41" s="40">
        <f>((W38+W12)-W19)</f>
        <v>26.000000000000028</v>
      </c>
      <c r="X41" s="9" t="s">
        <v>24</v>
      </c>
      <c r="Y41">
        <v>3412</v>
      </c>
      <c r="Z41" s="43">
        <f>((Z38+Z12)-Z19)</f>
        <v>30.999999999999979</v>
      </c>
      <c r="AA41" s="44" t="s">
        <v>24</v>
      </c>
      <c r="AB41">
        <v>3412</v>
      </c>
      <c r="AC41" s="49">
        <f>((AC38+AC12)-AC19)</f>
        <v>13.999999999999915</v>
      </c>
    </row>
    <row r="42" spans="6:29" x14ac:dyDescent="0.2">
      <c r="F42" s="23" t="s">
        <v>25</v>
      </c>
      <c r="G42">
        <v>3421</v>
      </c>
      <c r="H42" s="26">
        <f>((H41+H10)-H13)</f>
        <v>38.000000000000028</v>
      </c>
      <c r="I42" s="29" t="s">
        <v>25</v>
      </c>
      <c r="J42">
        <v>3421</v>
      </c>
      <c r="K42" s="34">
        <f>((K41+K10)-K13)</f>
        <v>38</v>
      </c>
      <c r="L42" s="36" t="s">
        <v>25</v>
      </c>
      <c r="M42">
        <v>3421</v>
      </c>
      <c r="N42" s="40">
        <f>((N41+N10)-N13)</f>
        <v>26</v>
      </c>
      <c r="O42" s="9" t="s">
        <v>25</v>
      </c>
      <c r="P42">
        <v>3421</v>
      </c>
      <c r="Q42" s="43">
        <f>((Q41+Q10)-Q13)</f>
        <v>26</v>
      </c>
      <c r="R42" s="44" t="s">
        <v>25</v>
      </c>
      <c r="S42">
        <v>3421</v>
      </c>
      <c r="T42" s="49">
        <f>((T41+T10)-T13)</f>
        <v>30.000000000000021</v>
      </c>
      <c r="U42" s="36" t="s">
        <v>25</v>
      </c>
      <c r="V42">
        <v>3421</v>
      </c>
      <c r="W42" s="40">
        <f>((W41+W10)-W13)</f>
        <v>32.000000000000028</v>
      </c>
      <c r="X42" s="9" t="s">
        <v>25</v>
      </c>
      <c r="Y42">
        <v>3421</v>
      </c>
      <c r="Z42" s="43">
        <f>((Z41+Z10)-Z13)</f>
        <v>26.999999999999979</v>
      </c>
      <c r="AA42" s="44" t="s">
        <v>25</v>
      </c>
      <c r="AB42">
        <v>3421</v>
      </c>
      <c r="AC42" s="49">
        <f>((AC41+AC10)-AC13)</f>
        <v>8.9999999999999147</v>
      </c>
    </row>
    <row r="43" spans="6:29" x14ac:dyDescent="0.2">
      <c r="G43">
        <v>4000</v>
      </c>
      <c r="J43">
        <v>4000</v>
      </c>
      <c r="M43">
        <v>4000</v>
      </c>
      <c r="P43">
        <v>4000</v>
      </c>
      <c r="S43">
        <v>4000</v>
      </c>
      <c r="V43">
        <v>4000</v>
      </c>
      <c r="Y43">
        <v>4000</v>
      </c>
      <c r="AB43">
        <v>4000</v>
      </c>
    </row>
    <row r="44" spans="6:29" x14ac:dyDescent="0.2">
      <c r="F44" s="23" t="s">
        <v>26</v>
      </c>
      <c r="G44">
        <v>4123</v>
      </c>
      <c r="H44" s="26">
        <f>((H27+H12)-H19)</f>
        <v>16.000000000000043</v>
      </c>
      <c r="I44" s="29" t="s">
        <v>26</v>
      </c>
      <c r="J44">
        <v>4123</v>
      </c>
      <c r="K44" s="34">
        <f>((K27+K12)-K19)</f>
        <v>21</v>
      </c>
      <c r="L44" s="36" t="s">
        <v>26</v>
      </c>
      <c r="M44">
        <v>4123</v>
      </c>
      <c r="N44" s="40">
        <f>((N27+N12)-N19)</f>
        <v>50</v>
      </c>
      <c r="O44" s="9" t="s">
        <v>26</v>
      </c>
      <c r="P44">
        <v>4123</v>
      </c>
      <c r="Q44" s="43">
        <f>((Q27+Q12)-Q19)</f>
        <v>21</v>
      </c>
      <c r="R44" s="44" t="s">
        <v>26</v>
      </c>
      <c r="S44">
        <v>4123</v>
      </c>
      <c r="T44" s="49">
        <f>((T27+T12)-T19)</f>
        <v>44</v>
      </c>
      <c r="U44" s="36" t="s">
        <v>26</v>
      </c>
      <c r="V44">
        <v>4123</v>
      </c>
      <c r="W44" s="40">
        <f>((W27+W12)-W19)</f>
        <v>22.000000000000043</v>
      </c>
      <c r="X44" s="9" t="s">
        <v>26</v>
      </c>
      <c r="Y44">
        <v>4123</v>
      </c>
      <c r="Z44" s="43">
        <f>((Z27+Z12)-Z19)</f>
        <v>50</v>
      </c>
      <c r="AA44" s="44" t="s">
        <v>26</v>
      </c>
      <c r="AB44">
        <v>4123</v>
      </c>
      <c r="AC44" s="49">
        <f>((AC27+AC12)-AC19)</f>
        <v>35</v>
      </c>
    </row>
    <row r="45" spans="6:29" x14ac:dyDescent="0.2">
      <c r="F45" s="23" t="s">
        <v>27</v>
      </c>
      <c r="G45">
        <v>4132</v>
      </c>
      <c r="H45" s="26">
        <f>((H44+H14)-H17)</f>
        <v>18.000000000000043</v>
      </c>
      <c r="I45" s="29" t="s">
        <v>27</v>
      </c>
      <c r="J45">
        <v>4132</v>
      </c>
      <c r="K45" s="34">
        <f>((K44+K14)-K17)</f>
        <v>23</v>
      </c>
      <c r="L45" s="36" t="s">
        <v>27</v>
      </c>
      <c r="M45">
        <v>4132</v>
      </c>
      <c r="N45" s="40">
        <f>((N44+N14)-N17)</f>
        <v>45</v>
      </c>
      <c r="O45" s="9" t="s">
        <v>27</v>
      </c>
      <c r="P45">
        <v>4132</v>
      </c>
      <c r="Q45" s="43">
        <f>((Q44+Q14)-Q17)</f>
        <v>25</v>
      </c>
      <c r="R45" s="44" t="s">
        <v>27</v>
      </c>
      <c r="S45">
        <v>4132</v>
      </c>
      <c r="T45" s="49">
        <f>((T44+T14)-T17)</f>
        <v>40.000000000000007</v>
      </c>
      <c r="U45" s="36" t="s">
        <v>27</v>
      </c>
      <c r="V45">
        <v>4132</v>
      </c>
      <c r="W45" s="40">
        <f>((W44+W14)-W17)</f>
        <v>18.000000000000043</v>
      </c>
      <c r="X45" s="9" t="s">
        <v>27</v>
      </c>
      <c r="Y45">
        <v>4132</v>
      </c>
      <c r="Z45" s="43">
        <f>((Z44+Z14)-Z17)</f>
        <v>46.999999999999993</v>
      </c>
      <c r="AA45" s="44" t="s">
        <v>27</v>
      </c>
      <c r="AB45">
        <v>4132</v>
      </c>
      <c r="AC45" s="49">
        <f>((AC44+AC14)-AC17)</f>
        <v>27.999999999999972</v>
      </c>
    </row>
    <row r="46" spans="6:29" x14ac:dyDescent="0.2">
      <c r="F46" s="23" t="s">
        <v>28</v>
      </c>
      <c r="G46">
        <v>4213</v>
      </c>
      <c r="H46" s="26">
        <f>((H34+H15)-H20)</f>
        <v>20.000000000000043</v>
      </c>
      <c r="I46" s="29" t="s">
        <v>28</v>
      </c>
      <c r="J46">
        <v>4213</v>
      </c>
      <c r="K46" s="34">
        <f>((K34+K15)-K20)</f>
        <v>23</v>
      </c>
      <c r="L46" s="36" t="s">
        <v>28</v>
      </c>
      <c r="M46">
        <v>4213</v>
      </c>
      <c r="N46" s="40">
        <f>((N34+N15)-N20)</f>
        <v>48</v>
      </c>
      <c r="O46" s="9" t="s">
        <v>28</v>
      </c>
      <c r="P46">
        <v>4213</v>
      </c>
      <c r="Q46" s="43">
        <f>((Q34+Q15)-Q20)</f>
        <v>15</v>
      </c>
      <c r="R46" s="44" t="s">
        <v>28</v>
      </c>
      <c r="S46">
        <v>4213</v>
      </c>
      <c r="T46" s="49">
        <f>((T34+T15)-T20)</f>
        <v>42</v>
      </c>
      <c r="U46" s="36" t="s">
        <v>28</v>
      </c>
      <c r="V46">
        <v>4213</v>
      </c>
      <c r="W46" s="40">
        <f>((W34+W15)-W20)</f>
        <v>28.000000000000043</v>
      </c>
      <c r="X46" s="9" t="s">
        <v>28</v>
      </c>
      <c r="Y46">
        <v>4213</v>
      </c>
      <c r="Z46" s="43">
        <f>((Z34+Z15)-Z20)</f>
        <v>46</v>
      </c>
      <c r="AA46" s="44" t="s">
        <v>28</v>
      </c>
      <c r="AB46">
        <v>4213</v>
      </c>
      <c r="AC46" s="49">
        <f>((AC34+AC15)-AC20)</f>
        <v>30</v>
      </c>
    </row>
    <row r="47" spans="6:29" x14ac:dyDescent="0.2">
      <c r="F47" s="23" t="s">
        <v>4</v>
      </c>
      <c r="G47">
        <v>4231</v>
      </c>
      <c r="H47" s="26">
        <f>((H46+H11)-H16)</f>
        <v>26.000000000000043</v>
      </c>
      <c r="I47" s="29" t="s">
        <v>4</v>
      </c>
      <c r="J47">
        <v>4231</v>
      </c>
      <c r="K47" s="34">
        <f>((K46+K11)-K16)</f>
        <v>27</v>
      </c>
      <c r="L47" s="36" t="s">
        <v>4</v>
      </c>
      <c r="M47">
        <v>4231</v>
      </c>
      <c r="N47" s="40">
        <f>((N46+N11)-N16)</f>
        <v>41</v>
      </c>
      <c r="O47" s="9" t="s">
        <v>4</v>
      </c>
      <c r="P47">
        <v>4231</v>
      </c>
      <c r="Q47" s="43">
        <f>((Q46+Q11)-Q16)</f>
        <v>13</v>
      </c>
      <c r="R47" s="44" t="s">
        <v>4</v>
      </c>
      <c r="S47">
        <v>4231</v>
      </c>
      <c r="T47" s="49">
        <f>((T46+T11)-T16)</f>
        <v>36.000000000000007</v>
      </c>
      <c r="U47" s="36" t="s">
        <v>4</v>
      </c>
      <c r="V47">
        <v>4231</v>
      </c>
      <c r="W47" s="40">
        <f>((W46+W11)-W16)</f>
        <v>30.000000000000043</v>
      </c>
      <c r="X47" s="9" t="s">
        <v>4</v>
      </c>
      <c r="Y47">
        <v>4231</v>
      </c>
      <c r="Z47" s="43">
        <f>((Z46+Z11)-Z16)</f>
        <v>38.999999999999993</v>
      </c>
      <c r="AA47" s="44" t="s">
        <v>4</v>
      </c>
      <c r="AB47">
        <v>4231</v>
      </c>
      <c r="AC47" s="49">
        <f>((AC46+AC11)-AC16)</f>
        <v>17.999999999999972</v>
      </c>
    </row>
    <row r="48" spans="6:29" x14ac:dyDescent="0.2">
      <c r="F48" s="23" t="s">
        <v>29</v>
      </c>
      <c r="G48">
        <v>4312</v>
      </c>
      <c r="H48" s="26">
        <f>((H41+H18)-H21)</f>
        <v>24.000000000000043</v>
      </c>
      <c r="I48" s="29" t="s">
        <v>29</v>
      </c>
      <c r="J48">
        <v>4312</v>
      </c>
      <c r="K48" s="34">
        <f>((K41+K18)-K21)</f>
        <v>27</v>
      </c>
      <c r="L48" s="36" t="s">
        <v>29</v>
      </c>
      <c r="M48">
        <v>4312</v>
      </c>
      <c r="N48" s="40">
        <f>((N41+N18)-N21)</f>
        <v>38</v>
      </c>
      <c r="O48" s="9" t="s">
        <v>29</v>
      </c>
      <c r="P48">
        <v>4312</v>
      </c>
      <c r="Q48" s="43">
        <f>((Q41+Q18)-Q21)</f>
        <v>23</v>
      </c>
      <c r="R48" s="44" t="s">
        <v>29</v>
      </c>
      <c r="S48">
        <v>4312</v>
      </c>
      <c r="T48" s="49">
        <f>((T41+T18)-T21)</f>
        <v>34.000000000000014</v>
      </c>
      <c r="U48" s="36" t="s">
        <v>29</v>
      </c>
      <c r="V48">
        <v>4312</v>
      </c>
      <c r="W48" s="40">
        <f>((W41+W18)-W21)</f>
        <v>20.000000000000043</v>
      </c>
      <c r="X48" s="9" t="s">
        <v>29</v>
      </c>
      <c r="Y48">
        <v>4312</v>
      </c>
      <c r="Z48" s="43">
        <f>((Z41+Z18)-Z21)</f>
        <v>39.999999999999986</v>
      </c>
      <c r="AA48" s="44" t="s">
        <v>29</v>
      </c>
      <c r="AB48">
        <v>4312</v>
      </c>
      <c r="AC48" s="49">
        <f>((AC41+AC18)-AC21)</f>
        <v>15.999999999999943</v>
      </c>
    </row>
    <row r="49" spans="1:40" x14ac:dyDescent="0.2">
      <c r="F49" s="23" t="s">
        <v>30</v>
      </c>
      <c r="G49">
        <v>4321</v>
      </c>
      <c r="H49" s="26">
        <f>((H48+H10)-H13)</f>
        <v>28.000000000000043</v>
      </c>
      <c r="I49" s="29" t="s">
        <v>30</v>
      </c>
      <c r="J49">
        <v>4321</v>
      </c>
      <c r="K49" s="34">
        <f>((K48+K10)-K13)</f>
        <v>29</v>
      </c>
      <c r="L49" s="36" t="s">
        <v>30</v>
      </c>
      <c r="M49">
        <v>4321</v>
      </c>
      <c r="N49" s="40">
        <f>((N48+N10)-N13)</f>
        <v>36</v>
      </c>
      <c r="O49" s="9" t="s">
        <v>30</v>
      </c>
      <c r="P49">
        <v>4321</v>
      </c>
      <c r="Q49" s="43">
        <f>((Q48+Q10)-Q13)</f>
        <v>17</v>
      </c>
      <c r="R49" s="44" t="s">
        <v>30</v>
      </c>
      <c r="S49">
        <v>4321</v>
      </c>
      <c r="T49" s="49">
        <f>((T48+T10)-T13)</f>
        <v>32.000000000000014</v>
      </c>
      <c r="U49" s="36" t="s">
        <v>30</v>
      </c>
      <c r="V49">
        <v>4321</v>
      </c>
      <c r="W49" s="40">
        <f>((W48+W10)-W13)</f>
        <v>26.000000000000043</v>
      </c>
      <c r="X49" s="9" t="s">
        <v>30</v>
      </c>
      <c r="Y49">
        <v>4321</v>
      </c>
      <c r="Z49" s="43">
        <f>((Z48+Z10)-Z13)</f>
        <v>35.999999999999986</v>
      </c>
      <c r="AA49" s="44" t="s">
        <v>30</v>
      </c>
      <c r="AB49">
        <v>4321</v>
      </c>
      <c r="AC49" s="49">
        <f>((AC48+AC10)-AC13)</f>
        <v>10.999999999999943</v>
      </c>
    </row>
    <row r="50" spans="1:40" x14ac:dyDescent="0.2">
      <c r="B50" s="2" t="s">
        <v>31</v>
      </c>
      <c r="C50" s="2"/>
      <c r="D50" s="2"/>
      <c r="E50" s="4" t="s">
        <v>32</v>
      </c>
      <c r="F50" s="24"/>
      <c r="G50" s="1" t="s">
        <v>31</v>
      </c>
      <c r="H50" s="22" t="s">
        <v>31</v>
      </c>
      <c r="I50" s="30"/>
      <c r="J50" s="1" t="s">
        <v>31</v>
      </c>
      <c r="K50" s="33" t="s">
        <v>31</v>
      </c>
      <c r="L50" s="37"/>
      <c r="M50" s="1" t="s">
        <v>31</v>
      </c>
      <c r="N50" s="39" t="s">
        <v>31</v>
      </c>
      <c r="O50" s="42"/>
      <c r="P50" s="1" t="s">
        <v>31</v>
      </c>
      <c r="Q50" s="41" t="s">
        <v>31</v>
      </c>
      <c r="R50" s="45"/>
      <c r="S50" s="1" t="s">
        <v>31</v>
      </c>
      <c r="T50" s="48" t="s">
        <v>31</v>
      </c>
      <c r="U50" s="37"/>
      <c r="V50" s="1" t="s">
        <v>31</v>
      </c>
      <c r="W50" s="39" t="s">
        <v>31</v>
      </c>
      <c r="X50" s="42"/>
      <c r="Y50" s="1" t="s">
        <v>31</v>
      </c>
      <c r="Z50" s="41" t="s">
        <v>31</v>
      </c>
      <c r="AA50" s="45"/>
      <c r="AB50" s="1" t="s">
        <v>31</v>
      </c>
      <c r="AC50" s="48" t="s">
        <v>31</v>
      </c>
    </row>
    <row r="51" spans="1:40" x14ac:dyDescent="0.2">
      <c r="G51" s="1"/>
      <c r="J51" s="1"/>
      <c r="M51" s="1"/>
      <c r="P51" s="1"/>
      <c r="S51" s="1"/>
      <c r="V51" s="1"/>
      <c r="Y51" s="1"/>
      <c r="AB51" s="1"/>
    </row>
    <row r="53" spans="1:40" s="1" customFormat="1" x14ac:dyDescent="0.2">
      <c r="B53" s="5" t="s">
        <v>56</v>
      </c>
      <c r="E53" s="4"/>
      <c r="F53" s="25"/>
      <c r="G53" s="22" t="s">
        <v>58</v>
      </c>
      <c r="H53" s="22"/>
      <c r="I53" s="31"/>
      <c r="J53" s="28" t="s">
        <v>58</v>
      </c>
      <c r="K53" s="33"/>
      <c r="L53" s="38"/>
      <c r="M53" s="35" t="s">
        <v>60</v>
      </c>
      <c r="N53" s="39"/>
      <c r="O53" s="10"/>
      <c r="P53" s="41" t="s">
        <v>59</v>
      </c>
      <c r="Q53" s="41"/>
      <c r="R53" s="46"/>
      <c r="S53" s="48" t="s">
        <v>61</v>
      </c>
      <c r="T53" s="48"/>
      <c r="U53" s="38"/>
      <c r="V53" s="35" t="s">
        <v>198</v>
      </c>
      <c r="W53" s="39"/>
      <c r="X53" s="10"/>
      <c r="Y53" s="41" t="s">
        <v>62</v>
      </c>
      <c r="Z53" s="41"/>
      <c r="AA53" s="46"/>
      <c r="AB53" s="48" t="s">
        <v>63</v>
      </c>
      <c r="AC53" s="48"/>
      <c r="AD53" s="7"/>
      <c r="AE53" s="13"/>
      <c r="AF53" s="13"/>
      <c r="AG53" s="13"/>
      <c r="AH53" s="15"/>
      <c r="AI53" s="17"/>
      <c r="AJ53" s="19"/>
      <c r="AK53" s="4"/>
      <c r="AL53" s="4"/>
      <c r="AM53" s="4"/>
      <c r="AN53" s="4"/>
    </row>
    <row r="54" spans="1:40" x14ac:dyDescent="0.2">
      <c r="B54" s="54" t="s">
        <v>155</v>
      </c>
      <c r="G54" s="22" t="s">
        <v>33</v>
      </c>
      <c r="H54" s="22">
        <v>1</v>
      </c>
      <c r="J54" s="28" t="s">
        <v>33</v>
      </c>
      <c r="K54" s="33">
        <v>2</v>
      </c>
      <c r="M54" s="35" t="s">
        <v>33</v>
      </c>
      <c r="N54" s="39">
        <v>3</v>
      </c>
      <c r="P54" s="41" t="s">
        <v>33</v>
      </c>
      <c r="Q54" s="41">
        <v>4</v>
      </c>
      <c r="S54" s="48" t="s">
        <v>33</v>
      </c>
      <c r="T54" s="48">
        <v>5</v>
      </c>
      <c r="V54" s="35" t="s">
        <v>33</v>
      </c>
      <c r="W54" s="39">
        <v>6</v>
      </c>
      <c r="Y54" s="41" t="s">
        <v>33</v>
      </c>
      <c r="Z54" s="41">
        <v>7</v>
      </c>
      <c r="AB54" s="48" t="s">
        <v>33</v>
      </c>
      <c r="AC54" s="48">
        <v>8</v>
      </c>
      <c r="AD54" s="8" t="s">
        <v>64</v>
      </c>
      <c r="AE54" s="14" t="s">
        <v>62</v>
      </c>
      <c r="AF54" s="14" t="s">
        <v>58</v>
      </c>
      <c r="AG54" s="14" t="s">
        <v>60</v>
      </c>
      <c r="AH54" s="16" t="s">
        <v>34</v>
      </c>
      <c r="AI54" s="18" t="s">
        <v>35</v>
      </c>
      <c r="AJ54" s="20" t="s">
        <v>36</v>
      </c>
      <c r="AK54" s="51" t="s">
        <v>37</v>
      </c>
      <c r="AL54" s="51" t="s">
        <v>38</v>
      </c>
    </row>
    <row r="55" spans="1:40" x14ac:dyDescent="0.2">
      <c r="B55" s="50" t="s">
        <v>57</v>
      </c>
      <c r="G55" s="5" t="s">
        <v>39</v>
      </c>
      <c r="H55" s="22"/>
      <c r="J55" s="5" t="s">
        <v>39</v>
      </c>
      <c r="K55" s="33"/>
      <c r="M55" s="5" t="s">
        <v>39</v>
      </c>
      <c r="N55" s="39"/>
      <c r="P55" s="5" t="s">
        <v>39</v>
      </c>
      <c r="Q55" s="41"/>
      <c r="S55" s="5" t="s">
        <v>39</v>
      </c>
      <c r="T55" s="48"/>
      <c r="V55" s="5" t="s">
        <v>39</v>
      </c>
      <c r="W55" s="39"/>
      <c r="Y55" s="5" t="s">
        <v>39</v>
      </c>
      <c r="Z55" s="41"/>
      <c r="AB55" s="5" t="s">
        <v>39</v>
      </c>
      <c r="AC55" s="48"/>
      <c r="AD55" s="8" t="s">
        <v>35</v>
      </c>
      <c r="AE55" s="14" t="s">
        <v>34</v>
      </c>
      <c r="AF55" s="14" t="s">
        <v>34</v>
      </c>
      <c r="AG55" s="14" t="s">
        <v>34</v>
      </c>
      <c r="AH55" s="16" t="s">
        <v>40</v>
      </c>
      <c r="AI55" s="18" t="s">
        <v>40</v>
      </c>
      <c r="AJ55" s="20" t="s">
        <v>40</v>
      </c>
      <c r="AK55" s="51" t="s">
        <v>40</v>
      </c>
      <c r="AL55" s="51" t="s">
        <v>40</v>
      </c>
    </row>
    <row r="56" spans="1:40" x14ac:dyDescent="0.2">
      <c r="G56" s="1" t="s">
        <v>41</v>
      </c>
      <c r="H56" s="3">
        <v>3214</v>
      </c>
      <c r="J56" s="1" t="s">
        <v>41</v>
      </c>
      <c r="K56" s="29">
        <v>3214</v>
      </c>
      <c r="M56" s="1" t="s">
        <v>41</v>
      </c>
      <c r="N56" s="29">
        <v>4123</v>
      </c>
      <c r="P56" s="1" t="s">
        <v>41</v>
      </c>
      <c r="Q56" s="29">
        <v>1324</v>
      </c>
      <c r="S56" s="1" t="s">
        <v>41</v>
      </c>
      <c r="T56" s="3">
        <v>1243</v>
      </c>
      <c r="V56" s="1" t="s">
        <v>41</v>
      </c>
      <c r="W56" s="29">
        <v>2314</v>
      </c>
      <c r="Y56" s="1" t="s">
        <v>41</v>
      </c>
      <c r="Z56" s="29">
        <v>4123</v>
      </c>
      <c r="AB56" s="1" t="s">
        <v>41</v>
      </c>
      <c r="AC56" s="3">
        <v>1243</v>
      </c>
      <c r="AD56" s="7" t="s">
        <v>42</v>
      </c>
      <c r="AH56" s="15" t="s">
        <v>42</v>
      </c>
      <c r="AI56" s="17" t="s">
        <v>42</v>
      </c>
      <c r="AJ56" s="19" t="s">
        <v>42</v>
      </c>
      <c r="AK56" s="51"/>
      <c r="AL56" s="51"/>
    </row>
    <row r="57" spans="1:40" x14ac:dyDescent="0.2">
      <c r="B57" s="2" t="s">
        <v>66</v>
      </c>
      <c r="C57" s="2"/>
      <c r="D57" s="2"/>
      <c r="F57" s="25"/>
      <c r="G57" s="1" t="s">
        <v>43</v>
      </c>
      <c r="H57" s="3">
        <v>244</v>
      </c>
      <c r="I57" s="31"/>
      <c r="J57" s="1" t="s">
        <v>43</v>
      </c>
      <c r="K57" s="29">
        <v>225</v>
      </c>
      <c r="L57" s="38"/>
      <c r="M57" s="1" t="s">
        <v>43</v>
      </c>
      <c r="N57" s="29">
        <v>325</v>
      </c>
      <c r="O57" s="10"/>
      <c r="P57" s="1" t="s">
        <v>43</v>
      </c>
      <c r="Q57" s="29">
        <v>245</v>
      </c>
      <c r="R57" s="46"/>
      <c r="S57" s="1" t="s">
        <v>43</v>
      </c>
      <c r="T57" s="3">
        <v>222</v>
      </c>
      <c r="U57" s="38"/>
      <c r="V57" s="1" t="s">
        <v>43</v>
      </c>
      <c r="W57" s="29">
        <v>424</v>
      </c>
      <c r="X57" s="10"/>
      <c r="Y57" s="1" t="s">
        <v>43</v>
      </c>
      <c r="Z57" s="29">
        <v>243</v>
      </c>
      <c r="AA57" s="46"/>
      <c r="AB57" s="1" t="s">
        <v>43</v>
      </c>
      <c r="AC57" s="3">
        <v>552</v>
      </c>
      <c r="AL57" s="51" t="s">
        <v>44</v>
      </c>
      <c r="AM57" s="6"/>
      <c r="AN57" s="6"/>
    </row>
    <row r="58" spans="1:40" x14ac:dyDescent="0.2">
      <c r="A58" t="s">
        <v>65</v>
      </c>
      <c r="B58" s="2" t="s">
        <v>45</v>
      </c>
      <c r="C58" s="4" t="s">
        <v>46</v>
      </c>
      <c r="D58" s="4" t="s">
        <v>47</v>
      </c>
      <c r="E58" s="4" t="s">
        <v>48</v>
      </c>
      <c r="F58" s="11"/>
      <c r="G58" s="1" t="s">
        <v>49</v>
      </c>
      <c r="H58" s="27" t="s">
        <v>50</v>
      </c>
      <c r="I58" s="32"/>
      <c r="J58" s="1" t="s">
        <v>49</v>
      </c>
      <c r="K58" s="27" t="s">
        <v>50</v>
      </c>
      <c r="L58" s="12"/>
      <c r="M58" s="1" t="s">
        <v>49</v>
      </c>
      <c r="N58" s="27" t="s">
        <v>50</v>
      </c>
      <c r="O58" s="7"/>
      <c r="P58" s="1" t="s">
        <v>49</v>
      </c>
      <c r="Q58" s="27" t="s">
        <v>50</v>
      </c>
      <c r="R58" s="47"/>
      <c r="S58" s="1" t="s">
        <v>49</v>
      </c>
      <c r="T58" s="27" t="s">
        <v>50</v>
      </c>
      <c r="U58" s="12"/>
      <c r="V58" s="1" t="s">
        <v>49</v>
      </c>
      <c r="W58" s="27" t="s">
        <v>50</v>
      </c>
      <c r="X58" s="7"/>
      <c r="Y58" s="1" t="s">
        <v>49</v>
      </c>
      <c r="Z58" s="27" t="s">
        <v>50</v>
      </c>
      <c r="AA58" s="47"/>
      <c r="AB58" s="1" t="s">
        <v>49</v>
      </c>
      <c r="AC58" s="27" t="s">
        <v>50</v>
      </c>
    </row>
    <row r="60" spans="1:40" x14ac:dyDescent="0.2">
      <c r="E60"/>
      <c r="F60"/>
      <c r="H60"/>
      <c r="I60"/>
      <c r="K60"/>
      <c r="L60"/>
      <c r="N60"/>
      <c r="O60"/>
      <c r="Q60"/>
      <c r="R60"/>
      <c r="T60"/>
      <c r="U60"/>
      <c r="W60"/>
      <c r="X60"/>
      <c r="Z60"/>
      <c r="AA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">
      <c r="E61"/>
      <c r="F61"/>
      <c r="H61"/>
      <c r="I61"/>
      <c r="K61"/>
      <c r="L61"/>
      <c r="N61"/>
      <c r="O61"/>
      <c r="Q61"/>
      <c r="R61"/>
      <c r="T61"/>
      <c r="U61"/>
      <c r="W61"/>
      <c r="X61"/>
      <c r="Z61"/>
      <c r="AA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">
      <c r="A62">
        <v>372</v>
      </c>
      <c r="B62" s="55">
        <v>801</v>
      </c>
      <c r="C62" t="s">
        <v>103</v>
      </c>
      <c r="D62" t="s">
        <v>126</v>
      </c>
      <c r="E62" s="4" t="s">
        <v>131</v>
      </c>
      <c r="F62" s="23" t="s">
        <v>22</v>
      </c>
      <c r="G62">
        <f t="shared" ref="G62:G93" si="0">IF(F62=" ",0,MAXA(VLOOKUP(F62,F$23:G$49,2),0))</f>
        <v>3214</v>
      </c>
      <c r="H62" s="26">
        <f t="shared" ref="H62:H93" si="1">IF(G62=0,0,MAXA(VLOOKUP(G62,G$23:H$49,2),0))</f>
        <v>50</v>
      </c>
      <c r="I62" s="29" t="s">
        <v>22</v>
      </c>
      <c r="J62">
        <f t="shared" ref="J62:J93" si="2">IF(I62=" ",0,MAXA(VLOOKUP(I62,I$23:J$49,2),0))</f>
        <v>3214</v>
      </c>
      <c r="K62" s="34">
        <f t="shared" ref="K62:K93" si="3">IF(J62=0,0,MAXA(VLOOKUP(J62,J$23:K$49,2),0))</f>
        <v>50</v>
      </c>
      <c r="L62" s="36" t="s">
        <v>28</v>
      </c>
      <c r="M62">
        <f t="shared" ref="M62:M93" si="4">IF(L62=" ",0,MAXA(VLOOKUP(L62,L$23:M$49,2),0))</f>
        <v>4213</v>
      </c>
      <c r="N62" s="40">
        <f t="shared" ref="N62:N93" si="5">IF(M62=0,0,MAXA(VLOOKUP(M62,M$23:N$49,2),0))</f>
        <v>48</v>
      </c>
      <c r="O62" s="9" t="s">
        <v>10</v>
      </c>
      <c r="P62">
        <f t="shared" ref="P62:P93" si="6">IF(O62=" ",0,MAXA(VLOOKUP(O62,O$23:P$49,2),0))</f>
        <v>1324</v>
      </c>
      <c r="Q62" s="43">
        <f t="shared" ref="Q62:Q93" si="7">IF(P62=0,0,MAXA(VLOOKUP(P62,P$23:Q$49,2),0))</f>
        <v>50</v>
      </c>
      <c r="R62" s="44" t="s">
        <v>9</v>
      </c>
      <c r="S62">
        <f t="shared" ref="S62:S93" si="8">IF(R62=" ",0,MAXA(VLOOKUP(R62,R$23:S$49,2),0))</f>
        <v>1243</v>
      </c>
      <c r="T62" s="49">
        <f t="shared" ref="T62:T93" si="9">IF(S62=0,0,MAXA(VLOOKUP(S62,S$23:T$49,2),0))</f>
        <v>50</v>
      </c>
      <c r="U62" s="36" t="s">
        <v>16</v>
      </c>
      <c r="V62">
        <f t="shared" ref="V62:V93" si="10">IF(U62=" ",0,MAXA(VLOOKUP(U62,U$23:V$49,2),0))</f>
        <v>2314</v>
      </c>
      <c r="W62" s="40">
        <f t="shared" ref="W62:W93" si="11">IF(V62=0,0,MAXA(VLOOKUP(V62,V$23:W$49,2),0))</f>
        <v>50</v>
      </c>
      <c r="X62" s="9" t="s">
        <v>12</v>
      </c>
      <c r="Y62">
        <f t="shared" ref="Y62:Y93" si="12">IF(X62=" ",0,MAXA(VLOOKUP(X62,X$23:Y$49,2),0))</f>
        <v>1423</v>
      </c>
      <c r="Z62" s="43">
        <f t="shared" ref="Z62:Z93" si="13">IF(Y62=0,0,MAXA(VLOOKUP(Y62,Y$23:Z$49,2),0))</f>
        <v>48</v>
      </c>
      <c r="AA62" s="44" t="s">
        <v>9</v>
      </c>
      <c r="AB62">
        <f t="shared" ref="AB62:AB93" si="14">IF(AA62=" ",0,MAXA(VLOOKUP(AA62,AA$23:AB$49,2),0))</f>
        <v>1243</v>
      </c>
      <c r="AC62" s="49">
        <f t="shared" ref="AC62:AC93" si="15">IF(AB62=0,0,MAXA(VLOOKUP(AB62,AB$23:AC$49,2),0))</f>
        <v>50</v>
      </c>
      <c r="AD62" s="7">
        <v>30</v>
      </c>
      <c r="AE62" s="13">
        <v>40</v>
      </c>
      <c r="AF62" s="13">
        <v>41</v>
      </c>
      <c r="AG62" s="13">
        <v>42</v>
      </c>
      <c r="AH62" s="15">
        <f t="shared" ref="AH62:AH93" si="16">SUM(AE62:AG62)</f>
        <v>123</v>
      </c>
      <c r="AI62" s="17">
        <f t="shared" ref="AI62:AI93" si="17">SUM(AD62)</f>
        <v>30</v>
      </c>
      <c r="AJ62" s="19">
        <f t="shared" ref="AJ62:AJ93" si="18">SUM(H62,K62,N62,Q62,T62,W62,Z62,AC62)</f>
        <v>396</v>
      </c>
      <c r="AK62" s="4">
        <f t="shared" ref="AK62:AK93" si="19">SUM(AH62,AI62,AJ62)</f>
        <v>549</v>
      </c>
      <c r="AL62" s="4">
        <v>1</v>
      </c>
      <c r="AM62" s="6"/>
      <c r="AN62" s="6"/>
    </row>
    <row r="63" spans="1:40" x14ac:dyDescent="0.2">
      <c r="A63">
        <v>384</v>
      </c>
      <c r="B63" s="55">
        <v>803</v>
      </c>
      <c r="C63" t="s">
        <v>129</v>
      </c>
      <c r="D63" t="s">
        <v>130</v>
      </c>
      <c r="E63" s="4" t="s">
        <v>131</v>
      </c>
      <c r="F63" s="23" t="s">
        <v>22</v>
      </c>
      <c r="G63">
        <f t="shared" si="0"/>
        <v>3214</v>
      </c>
      <c r="H63" s="26">
        <f t="shared" si="1"/>
        <v>50</v>
      </c>
      <c r="I63" s="29" t="s">
        <v>16</v>
      </c>
      <c r="J63">
        <f t="shared" si="2"/>
        <v>2314</v>
      </c>
      <c r="K63" s="34">
        <f t="shared" si="3"/>
        <v>48</v>
      </c>
      <c r="L63" s="36" t="s">
        <v>26</v>
      </c>
      <c r="M63">
        <f t="shared" si="4"/>
        <v>4123</v>
      </c>
      <c r="N63" s="40">
        <f t="shared" si="5"/>
        <v>50</v>
      </c>
      <c r="O63" s="9" t="s">
        <v>10</v>
      </c>
      <c r="P63">
        <f t="shared" si="6"/>
        <v>1324</v>
      </c>
      <c r="Q63" s="43">
        <f t="shared" si="7"/>
        <v>50</v>
      </c>
      <c r="R63" s="44" t="s">
        <v>10</v>
      </c>
      <c r="S63">
        <f t="shared" si="8"/>
        <v>1324</v>
      </c>
      <c r="T63" s="49">
        <f t="shared" si="9"/>
        <v>44.000000000000014</v>
      </c>
      <c r="U63" s="36" t="s">
        <v>14</v>
      </c>
      <c r="V63">
        <f t="shared" si="10"/>
        <v>2134</v>
      </c>
      <c r="W63" s="40">
        <f t="shared" si="11"/>
        <v>48</v>
      </c>
      <c r="X63" s="9" t="s">
        <v>9</v>
      </c>
      <c r="Y63">
        <f t="shared" si="12"/>
        <v>1243</v>
      </c>
      <c r="Z63" s="43">
        <f t="shared" si="13"/>
        <v>42</v>
      </c>
      <c r="AA63" s="44" t="s">
        <v>8</v>
      </c>
      <c r="AB63">
        <f t="shared" si="14"/>
        <v>1234</v>
      </c>
      <c r="AC63" s="49">
        <f t="shared" si="15"/>
        <v>47.999999999999972</v>
      </c>
      <c r="AD63" s="7">
        <v>35</v>
      </c>
      <c r="AE63" s="13">
        <v>39</v>
      </c>
      <c r="AF63" s="13">
        <v>45</v>
      </c>
      <c r="AG63" s="13">
        <v>42</v>
      </c>
      <c r="AH63" s="15">
        <f t="shared" si="16"/>
        <v>126</v>
      </c>
      <c r="AI63" s="17">
        <f t="shared" si="17"/>
        <v>35</v>
      </c>
      <c r="AJ63" s="19">
        <f t="shared" si="18"/>
        <v>380</v>
      </c>
      <c r="AK63" s="4">
        <f t="shared" si="19"/>
        <v>541</v>
      </c>
      <c r="AL63" s="4">
        <v>2</v>
      </c>
      <c r="AM63" s="6"/>
      <c r="AN63" s="6"/>
    </row>
    <row r="64" spans="1:40" x14ac:dyDescent="0.2">
      <c r="B64" s="55">
        <v>841</v>
      </c>
      <c r="C64" t="s">
        <v>99</v>
      </c>
      <c r="D64" t="s">
        <v>150</v>
      </c>
      <c r="E64" s="4" t="s">
        <v>151</v>
      </c>
      <c r="F64" s="23" t="s">
        <v>22</v>
      </c>
      <c r="G64">
        <f t="shared" si="0"/>
        <v>3214</v>
      </c>
      <c r="H64" s="26">
        <f t="shared" si="1"/>
        <v>50</v>
      </c>
      <c r="I64" s="29" t="s">
        <v>14</v>
      </c>
      <c r="J64">
        <f t="shared" si="2"/>
        <v>2134</v>
      </c>
      <c r="K64" s="34">
        <f t="shared" si="3"/>
        <v>44</v>
      </c>
      <c r="L64" s="36" t="s">
        <v>28</v>
      </c>
      <c r="M64">
        <f t="shared" si="4"/>
        <v>4213</v>
      </c>
      <c r="N64" s="40">
        <f t="shared" si="5"/>
        <v>48</v>
      </c>
      <c r="O64" s="9" t="s">
        <v>20</v>
      </c>
      <c r="P64">
        <f t="shared" si="6"/>
        <v>3124</v>
      </c>
      <c r="Q64" s="43">
        <f t="shared" si="7"/>
        <v>48</v>
      </c>
      <c r="R64" s="44" t="s">
        <v>20</v>
      </c>
      <c r="S64">
        <f t="shared" si="8"/>
        <v>3124</v>
      </c>
      <c r="T64" s="49">
        <f t="shared" si="9"/>
        <v>38.000000000000021</v>
      </c>
      <c r="U64" s="36" t="s">
        <v>16</v>
      </c>
      <c r="V64">
        <f t="shared" si="10"/>
        <v>2314</v>
      </c>
      <c r="W64" s="40">
        <f t="shared" si="11"/>
        <v>50</v>
      </c>
      <c r="X64" s="9" t="s">
        <v>12</v>
      </c>
      <c r="Y64">
        <f t="shared" si="12"/>
        <v>1423</v>
      </c>
      <c r="Z64" s="43">
        <f t="shared" si="13"/>
        <v>48</v>
      </c>
      <c r="AA64" s="44" t="s">
        <v>8</v>
      </c>
      <c r="AB64">
        <f t="shared" si="14"/>
        <v>1234</v>
      </c>
      <c r="AC64" s="49">
        <f t="shared" si="15"/>
        <v>47.999999999999972</v>
      </c>
      <c r="AD64" s="7">
        <v>35</v>
      </c>
      <c r="AE64" s="13">
        <v>44</v>
      </c>
      <c r="AF64" s="13">
        <v>41</v>
      </c>
      <c r="AG64" s="13">
        <v>42</v>
      </c>
      <c r="AH64" s="15">
        <f t="shared" si="16"/>
        <v>127</v>
      </c>
      <c r="AI64" s="17">
        <f t="shared" si="17"/>
        <v>35</v>
      </c>
      <c r="AJ64" s="19">
        <f t="shared" si="18"/>
        <v>374</v>
      </c>
      <c r="AK64" s="4">
        <f t="shared" si="19"/>
        <v>536</v>
      </c>
      <c r="AL64" s="4">
        <v>3</v>
      </c>
      <c r="AM64" s="6"/>
      <c r="AN64" s="6"/>
    </row>
    <row r="65" spans="1:40" x14ac:dyDescent="0.2">
      <c r="B65" s="56">
        <v>851</v>
      </c>
      <c r="C65" s="56" t="s">
        <v>176</v>
      </c>
      <c r="D65" s="56" t="s">
        <v>153</v>
      </c>
      <c r="E65" s="56" t="s">
        <v>177</v>
      </c>
      <c r="F65" s="23" t="s">
        <v>17</v>
      </c>
      <c r="G65">
        <f t="shared" si="0"/>
        <v>2341</v>
      </c>
      <c r="H65" s="26">
        <f t="shared" si="1"/>
        <v>44.000000000000014</v>
      </c>
      <c r="I65" s="29" t="s">
        <v>14</v>
      </c>
      <c r="J65">
        <f t="shared" si="2"/>
        <v>2134</v>
      </c>
      <c r="K65" s="34">
        <f t="shared" si="3"/>
        <v>44</v>
      </c>
      <c r="L65" s="36" t="s">
        <v>28</v>
      </c>
      <c r="M65">
        <f t="shared" si="4"/>
        <v>4213</v>
      </c>
      <c r="N65" s="40">
        <f t="shared" si="5"/>
        <v>48</v>
      </c>
      <c r="O65" s="9" t="s">
        <v>10</v>
      </c>
      <c r="P65">
        <f t="shared" si="6"/>
        <v>1324</v>
      </c>
      <c r="Q65" s="43">
        <f t="shared" si="7"/>
        <v>50</v>
      </c>
      <c r="R65" s="44" t="s">
        <v>21</v>
      </c>
      <c r="S65">
        <f t="shared" si="8"/>
        <v>3142</v>
      </c>
      <c r="T65" s="49">
        <f t="shared" si="9"/>
        <v>36.000000000000021</v>
      </c>
      <c r="U65" s="36" t="s">
        <v>14</v>
      </c>
      <c r="V65">
        <f t="shared" si="10"/>
        <v>2134</v>
      </c>
      <c r="W65" s="40">
        <f t="shared" si="11"/>
        <v>48</v>
      </c>
      <c r="X65" s="9" t="s">
        <v>12</v>
      </c>
      <c r="Y65">
        <f t="shared" si="12"/>
        <v>1423</v>
      </c>
      <c r="Z65" s="43">
        <f t="shared" si="13"/>
        <v>48</v>
      </c>
      <c r="AA65" s="44" t="s">
        <v>9</v>
      </c>
      <c r="AB65">
        <f t="shared" si="14"/>
        <v>1243</v>
      </c>
      <c r="AC65" s="49">
        <f t="shared" si="15"/>
        <v>50</v>
      </c>
      <c r="AD65" s="7">
        <v>40</v>
      </c>
      <c r="AE65" s="13">
        <v>41</v>
      </c>
      <c r="AF65" s="13">
        <v>40</v>
      </c>
      <c r="AG65" s="13">
        <v>40</v>
      </c>
      <c r="AH65" s="15">
        <f t="shared" si="16"/>
        <v>121</v>
      </c>
      <c r="AI65" s="17">
        <f t="shared" si="17"/>
        <v>40</v>
      </c>
      <c r="AJ65" s="19">
        <f t="shared" si="18"/>
        <v>368</v>
      </c>
      <c r="AK65" s="4">
        <f t="shared" si="19"/>
        <v>529</v>
      </c>
      <c r="AL65" s="4">
        <v>4</v>
      </c>
      <c r="AM65" s="6"/>
      <c r="AN65" s="6"/>
    </row>
    <row r="66" spans="1:40" x14ac:dyDescent="0.2">
      <c r="A66">
        <v>311</v>
      </c>
      <c r="B66" s="55">
        <v>702</v>
      </c>
      <c r="C66" s="1" t="s">
        <v>69</v>
      </c>
      <c r="D66" s="1" t="s">
        <v>70</v>
      </c>
      <c r="E66" t="s">
        <v>156</v>
      </c>
      <c r="F66" s="23" t="s">
        <v>17</v>
      </c>
      <c r="G66">
        <f t="shared" si="0"/>
        <v>2341</v>
      </c>
      <c r="H66" s="26">
        <f t="shared" si="1"/>
        <v>44.000000000000014</v>
      </c>
      <c r="I66" s="29" t="s">
        <v>16</v>
      </c>
      <c r="J66">
        <f t="shared" si="2"/>
        <v>2314</v>
      </c>
      <c r="K66" s="34">
        <f t="shared" si="3"/>
        <v>48</v>
      </c>
      <c r="L66" s="36" t="s">
        <v>26</v>
      </c>
      <c r="M66">
        <f t="shared" si="4"/>
        <v>4123</v>
      </c>
      <c r="N66" s="40">
        <f t="shared" si="5"/>
        <v>50</v>
      </c>
      <c r="O66" s="9" t="s">
        <v>15</v>
      </c>
      <c r="P66">
        <f t="shared" si="6"/>
        <v>2143</v>
      </c>
      <c r="Q66" s="43">
        <f t="shared" si="7"/>
        <v>31</v>
      </c>
      <c r="R66" s="44" t="s">
        <v>20</v>
      </c>
      <c r="S66">
        <f t="shared" si="8"/>
        <v>3124</v>
      </c>
      <c r="T66" s="49">
        <f t="shared" si="9"/>
        <v>38.000000000000021</v>
      </c>
      <c r="U66" s="36" t="s">
        <v>17</v>
      </c>
      <c r="V66">
        <f t="shared" si="10"/>
        <v>2341</v>
      </c>
      <c r="W66" s="40">
        <f t="shared" si="11"/>
        <v>46.000000000000014</v>
      </c>
      <c r="X66" s="9" t="s">
        <v>9</v>
      </c>
      <c r="Y66">
        <f t="shared" si="12"/>
        <v>1243</v>
      </c>
      <c r="Z66" s="43">
        <f t="shared" si="13"/>
        <v>42</v>
      </c>
      <c r="AA66" s="44" t="s">
        <v>9</v>
      </c>
      <c r="AB66">
        <f t="shared" si="14"/>
        <v>1243</v>
      </c>
      <c r="AC66" s="49">
        <f t="shared" si="15"/>
        <v>50</v>
      </c>
      <c r="AD66" s="7">
        <v>50</v>
      </c>
      <c r="AE66" s="13">
        <v>38</v>
      </c>
      <c r="AF66" s="13">
        <v>40</v>
      </c>
      <c r="AG66" s="13">
        <v>43</v>
      </c>
      <c r="AH66" s="15">
        <f t="shared" si="16"/>
        <v>121</v>
      </c>
      <c r="AI66" s="17">
        <f t="shared" si="17"/>
        <v>50</v>
      </c>
      <c r="AJ66" s="19">
        <f t="shared" si="18"/>
        <v>349.00000000000006</v>
      </c>
      <c r="AK66" s="4">
        <f t="shared" si="19"/>
        <v>520</v>
      </c>
      <c r="AL66" s="4">
        <v>5</v>
      </c>
      <c r="AM66" s="6"/>
      <c r="AN66" s="6"/>
    </row>
    <row r="67" spans="1:40" x14ac:dyDescent="0.2">
      <c r="A67">
        <v>374</v>
      </c>
      <c r="B67" s="55">
        <v>802</v>
      </c>
      <c r="C67" t="s">
        <v>127</v>
      </c>
      <c r="D67" t="s">
        <v>128</v>
      </c>
      <c r="E67" s="4" t="s">
        <v>131</v>
      </c>
      <c r="F67" s="23" t="s">
        <v>16</v>
      </c>
      <c r="G67">
        <f t="shared" si="0"/>
        <v>2314</v>
      </c>
      <c r="H67" s="26">
        <f t="shared" si="1"/>
        <v>48</v>
      </c>
      <c r="I67" s="29" t="s">
        <v>16</v>
      </c>
      <c r="J67">
        <f t="shared" si="2"/>
        <v>2314</v>
      </c>
      <c r="K67" s="34">
        <f t="shared" si="3"/>
        <v>48</v>
      </c>
      <c r="L67" s="36" t="s">
        <v>15</v>
      </c>
      <c r="M67">
        <f t="shared" si="4"/>
        <v>2143</v>
      </c>
      <c r="N67" s="40">
        <f t="shared" si="5"/>
        <v>40</v>
      </c>
      <c r="O67" s="9" t="s">
        <v>8</v>
      </c>
      <c r="P67">
        <f t="shared" si="6"/>
        <v>1234</v>
      </c>
      <c r="Q67" s="43">
        <f t="shared" si="7"/>
        <v>46</v>
      </c>
      <c r="R67" s="44" t="s">
        <v>8</v>
      </c>
      <c r="S67">
        <f t="shared" si="8"/>
        <v>1234</v>
      </c>
      <c r="T67" s="49">
        <f t="shared" si="9"/>
        <v>48.000000000000007</v>
      </c>
      <c r="U67" s="36" t="s">
        <v>14</v>
      </c>
      <c r="V67">
        <f t="shared" si="10"/>
        <v>2134</v>
      </c>
      <c r="W67" s="40">
        <f t="shared" si="11"/>
        <v>48</v>
      </c>
      <c r="X67" s="9" t="s">
        <v>9</v>
      </c>
      <c r="Y67">
        <f t="shared" si="12"/>
        <v>1243</v>
      </c>
      <c r="Z67" s="43">
        <f t="shared" si="13"/>
        <v>42</v>
      </c>
      <c r="AA67" s="44" t="s">
        <v>9</v>
      </c>
      <c r="AB67">
        <f t="shared" si="14"/>
        <v>1243</v>
      </c>
      <c r="AC67" s="49">
        <f t="shared" si="15"/>
        <v>50</v>
      </c>
      <c r="AD67" s="7">
        <v>40</v>
      </c>
      <c r="AE67" s="13">
        <v>34</v>
      </c>
      <c r="AF67" s="13">
        <v>37</v>
      </c>
      <c r="AG67" s="13">
        <v>38</v>
      </c>
      <c r="AH67" s="15">
        <f t="shared" si="16"/>
        <v>109</v>
      </c>
      <c r="AI67" s="17">
        <f t="shared" si="17"/>
        <v>40</v>
      </c>
      <c r="AJ67" s="19">
        <f t="shared" si="18"/>
        <v>370</v>
      </c>
      <c r="AK67" s="4">
        <f t="shared" si="19"/>
        <v>519</v>
      </c>
      <c r="AM67" s="6"/>
      <c r="AN67" s="6"/>
    </row>
    <row r="68" spans="1:40" x14ac:dyDescent="0.2">
      <c r="A68">
        <v>314</v>
      </c>
      <c r="B68" s="55">
        <v>703</v>
      </c>
      <c r="C68" s="1" t="s">
        <v>71</v>
      </c>
      <c r="D68" s="1" t="s">
        <v>72</v>
      </c>
      <c r="E68" t="s">
        <v>157</v>
      </c>
      <c r="F68" s="23" t="s">
        <v>16</v>
      </c>
      <c r="G68">
        <f t="shared" si="0"/>
        <v>2314</v>
      </c>
      <c r="H68" s="26">
        <f t="shared" si="1"/>
        <v>48</v>
      </c>
      <c r="I68" s="29" t="s">
        <v>16</v>
      </c>
      <c r="J68">
        <f t="shared" si="2"/>
        <v>2314</v>
      </c>
      <c r="K68" s="34">
        <f t="shared" si="3"/>
        <v>48</v>
      </c>
      <c r="L68" s="36" t="s">
        <v>18</v>
      </c>
      <c r="M68">
        <f t="shared" si="4"/>
        <v>2413</v>
      </c>
      <c r="N68" s="40">
        <f t="shared" si="5"/>
        <v>43</v>
      </c>
      <c r="O68" s="9" t="s">
        <v>24</v>
      </c>
      <c r="P68">
        <f t="shared" si="6"/>
        <v>3412</v>
      </c>
      <c r="Q68" s="43">
        <f t="shared" si="7"/>
        <v>32</v>
      </c>
      <c r="R68" s="44" t="s">
        <v>20</v>
      </c>
      <c r="S68">
        <f t="shared" si="8"/>
        <v>3124</v>
      </c>
      <c r="T68" s="49">
        <f t="shared" si="9"/>
        <v>38.000000000000021</v>
      </c>
      <c r="U68" s="36" t="s">
        <v>17</v>
      </c>
      <c r="V68">
        <f t="shared" si="10"/>
        <v>2341</v>
      </c>
      <c r="W68" s="40">
        <f t="shared" si="11"/>
        <v>46.000000000000014</v>
      </c>
      <c r="X68" s="9" t="s">
        <v>9</v>
      </c>
      <c r="Y68">
        <f t="shared" si="12"/>
        <v>1243</v>
      </c>
      <c r="Z68" s="43">
        <f t="shared" si="13"/>
        <v>42</v>
      </c>
      <c r="AA68" s="44" t="s">
        <v>9</v>
      </c>
      <c r="AB68">
        <f t="shared" si="14"/>
        <v>1243</v>
      </c>
      <c r="AC68" s="49">
        <f t="shared" si="15"/>
        <v>50</v>
      </c>
      <c r="AD68" s="7">
        <v>40</v>
      </c>
      <c r="AE68" s="13">
        <v>39</v>
      </c>
      <c r="AF68" s="13">
        <v>46</v>
      </c>
      <c r="AG68" s="13">
        <v>42</v>
      </c>
      <c r="AH68" s="15">
        <f t="shared" si="16"/>
        <v>127</v>
      </c>
      <c r="AI68" s="17">
        <f t="shared" si="17"/>
        <v>40</v>
      </c>
      <c r="AJ68" s="19">
        <f t="shared" si="18"/>
        <v>347.00000000000006</v>
      </c>
      <c r="AK68" s="4">
        <f t="shared" si="19"/>
        <v>514</v>
      </c>
      <c r="AM68" s="6"/>
      <c r="AN68" s="6"/>
    </row>
    <row r="69" spans="1:40" x14ac:dyDescent="0.2">
      <c r="B69" s="56">
        <v>852</v>
      </c>
      <c r="C69" s="56" t="s">
        <v>178</v>
      </c>
      <c r="D69" s="56" t="s">
        <v>153</v>
      </c>
      <c r="E69" s="56" t="s">
        <v>177</v>
      </c>
      <c r="F69" s="23" t="s">
        <v>19</v>
      </c>
      <c r="G69">
        <f t="shared" si="0"/>
        <v>2431</v>
      </c>
      <c r="H69" s="26">
        <f t="shared" si="1"/>
        <v>34.000000000000028</v>
      </c>
      <c r="I69" s="29" t="s">
        <v>16</v>
      </c>
      <c r="J69">
        <f t="shared" si="2"/>
        <v>2314</v>
      </c>
      <c r="K69" s="34">
        <f t="shared" si="3"/>
        <v>48</v>
      </c>
      <c r="L69" s="36" t="s">
        <v>15</v>
      </c>
      <c r="M69">
        <f t="shared" si="4"/>
        <v>2143</v>
      </c>
      <c r="N69" s="40">
        <f t="shared" si="5"/>
        <v>40</v>
      </c>
      <c r="O69" s="9" t="s">
        <v>10</v>
      </c>
      <c r="P69">
        <f t="shared" si="6"/>
        <v>1324</v>
      </c>
      <c r="Q69" s="43">
        <f t="shared" si="7"/>
        <v>50</v>
      </c>
      <c r="R69" s="44" t="s">
        <v>21</v>
      </c>
      <c r="S69">
        <f t="shared" si="8"/>
        <v>3142</v>
      </c>
      <c r="T69" s="49">
        <f t="shared" si="9"/>
        <v>36.000000000000021</v>
      </c>
      <c r="U69" s="36" t="s">
        <v>14</v>
      </c>
      <c r="V69">
        <f t="shared" si="10"/>
        <v>2134</v>
      </c>
      <c r="W69" s="40">
        <f t="shared" si="11"/>
        <v>48</v>
      </c>
      <c r="X69" s="9" t="s">
        <v>15</v>
      </c>
      <c r="Y69">
        <f t="shared" si="12"/>
        <v>2143</v>
      </c>
      <c r="Z69" s="43">
        <f t="shared" si="13"/>
        <v>38</v>
      </c>
      <c r="AA69" s="44" t="s">
        <v>9</v>
      </c>
      <c r="AB69">
        <f t="shared" si="14"/>
        <v>1243</v>
      </c>
      <c r="AC69" s="49">
        <f t="shared" si="15"/>
        <v>50</v>
      </c>
      <c r="AD69" s="7">
        <v>45</v>
      </c>
      <c r="AE69" s="13">
        <v>40</v>
      </c>
      <c r="AF69" s="13">
        <v>41</v>
      </c>
      <c r="AG69" s="13">
        <v>43</v>
      </c>
      <c r="AH69" s="15">
        <f t="shared" si="16"/>
        <v>124</v>
      </c>
      <c r="AI69" s="17">
        <f t="shared" si="17"/>
        <v>45</v>
      </c>
      <c r="AJ69" s="19">
        <f t="shared" si="18"/>
        <v>344.00000000000006</v>
      </c>
      <c r="AK69" s="4">
        <f t="shared" si="19"/>
        <v>513</v>
      </c>
      <c r="AM69" s="6"/>
      <c r="AN69" s="6"/>
    </row>
    <row r="70" spans="1:40" x14ac:dyDescent="0.2">
      <c r="A70">
        <v>331</v>
      </c>
      <c r="B70" s="55">
        <v>751</v>
      </c>
      <c r="C70" t="s">
        <v>53</v>
      </c>
      <c r="D70" t="s">
        <v>102</v>
      </c>
      <c r="E70" s="4" t="s">
        <v>105</v>
      </c>
      <c r="F70" s="23" t="s">
        <v>16</v>
      </c>
      <c r="G70">
        <f t="shared" si="0"/>
        <v>2314</v>
      </c>
      <c r="H70" s="26">
        <f t="shared" si="1"/>
        <v>48</v>
      </c>
      <c r="I70" s="29" t="s">
        <v>22</v>
      </c>
      <c r="J70">
        <f t="shared" si="2"/>
        <v>3214</v>
      </c>
      <c r="K70" s="34">
        <f t="shared" si="3"/>
        <v>50</v>
      </c>
      <c r="L70" s="36" t="s">
        <v>12</v>
      </c>
      <c r="M70">
        <f t="shared" si="4"/>
        <v>1423</v>
      </c>
      <c r="N70" s="40">
        <f t="shared" si="5"/>
        <v>47</v>
      </c>
      <c r="O70" s="9" t="s">
        <v>16</v>
      </c>
      <c r="P70">
        <f t="shared" si="6"/>
        <v>2314</v>
      </c>
      <c r="Q70" s="43">
        <f t="shared" si="7"/>
        <v>38</v>
      </c>
      <c r="R70" s="44" t="s">
        <v>24</v>
      </c>
      <c r="S70">
        <f t="shared" si="8"/>
        <v>3412</v>
      </c>
      <c r="T70" s="49">
        <f t="shared" si="9"/>
        <v>32.000000000000021</v>
      </c>
      <c r="U70" s="36" t="s">
        <v>16</v>
      </c>
      <c r="V70">
        <f t="shared" si="10"/>
        <v>2314</v>
      </c>
      <c r="W70" s="40">
        <f t="shared" si="11"/>
        <v>50</v>
      </c>
      <c r="X70" s="9" t="s">
        <v>12</v>
      </c>
      <c r="Y70">
        <f t="shared" si="12"/>
        <v>1423</v>
      </c>
      <c r="Z70" s="43">
        <f t="shared" si="13"/>
        <v>48</v>
      </c>
      <c r="AA70" s="44" t="s">
        <v>12</v>
      </c>
      <c r="AB70">
        <f t="shared" si="14"/>
        <v>1423</v>
      </c>
      <c r="AC70" s="49">
        <f t="shared" si="15"/>
        <v>45</v>
      </c>
      <c r="AD70" s="7">
        <v>30</v>
      </c>
      <c r="AE70" s="13">
        <v>39</v>
      </c>
      <c r="AF70" s="13">
        <v>36</v>
      </c>
      <c r="AG70" s="13">
        <v>45</v>
      </c>
      <c r="AH70" s="15">
        <f t="shared" si="16"/>
        <v>120</v>
      </c>
      <c r="AI70" s="17">
        <f t="shared" si="17"/>
        <v>30</v>
      </c>
      <c r="AJ70" s="19">
        <f t="shared" si="18"/>
        <v>358</v>
      </c>
      <c r="AK70" s="4">
        <f t="shared" si="19"/>
        <v>508</v>
      </c>
      <c r="AM70" s="6"/>
      <c r="AN70" s="6"/>
    </row>
    <row r="71" spans="1:40" x14ac:dyDescent="0.2">
      <c r="B71" s="56">
        <v>854</v>
      </c>
      <c r="C71" s="56" t="s">
        <v>108</v>
      </c>
      <c r="D71" s="56" t="s">
        <v>180</v>
      </c>
      <c r="E71" s="56" t="s">
        <v>177</v>
      </c>
      <c r="F71" s="23" t="s">
        <v>22</v>
      </c>
      <c r="G71">
        <f t="shared" si="0"/>
        <v>3214</v>
      </c>
      <c r="H71" s="26">
        <f t="shared" si="1"/>
        <v>50</v>
      </c>
      <c r="I71" s="29" t="s">
        <v>8</v>
      </c>
      <c r="J71">
        <f t="shared" si="2"/>
        <v>1234</v>
      </c>
      <c r="K71" s="34">
        <f t="shared" si="3"/>
        <v>42</v>
      </c>
      <c r="L71" s="36" t="s">
        <v>12</v>
      </c>
      <c r="M71">
        <f t="shared" si="4"/>
        <v>1423</v>
      </c>
      <c r="N71" s="40">
        <f t="shared" si="5"/>
        <v>47</v>
      </c>
      <c r="O71" s="9" t="s">
        <v>8</v>
      </c>
      <c r="P71">
        <f t="shared" si="6"/>
        <v>1234</v>
      </c>
      <c r="Q71" s="43">
        <f t="shared" si="7"/>
        <v>46</v>
      </c>
      <c r="R71" s="44" t="s">
        <v>20</v>
      </c>
      <c r="S71">
        <f t="shared" si="8"/>
        <v>3124</v>
      </c>
      <c r="T71" s="49">
        <f t="shared" si="9"/>
        <v>38.000000000000021</v>
      </c>
      <c r="U71" s="36" t="s">
        <v>17</v>
      </c>
      <c r="V71">
        <f t="shared" si="10"/>
        <v>2341</v>
      </c>
      <c r="W71" s="40">
        <f t="shared" si="11"/>
        <v>46.000000000000014</v>
      </c>
      <c r="X71" s="9" t="s">
        <v>9</v>
      </c>
      <c r="Y71">
        <f t="shared" si="12"/>
        <v>1243</v>
      </c>
      <c r="Z71" s="43">
        <f t="shared" si="13"/>
        <v>42</v>
      </c>
      <c r="AA71" s="44" t="s">
        <v>9</v>
      </c>
      <c r="AB71">
        <f t="shared" si="14"/>
        <v>1243</v>
      </c>
      <c r="AC71" s="49">
        <f t="shared" si="15"/>
        <v>50</v>
      </c>
      <c r="AD71" s="7">
        <v>25</v>
      </c>
      <c r="AE71" s="13">
        <v>37</v>
      </c>
      <c r="AF71" s="13">
        <v>43</v>
      </c>
      <c r="AG71" s="13">
        <v>40</v>
      </c>
      <c r="AH71" s="15">
        <f t="shared" si="16"/>
        <v>120</v>
      </c>
      <c r="AI71" s="17">
        <f t="shared" si="17"/>
        <v>25</v>
      </c>
      <c r="AJ71" s="19">
        <f t="shared" si="18"/>
        <v>361.00000000000006</v>
      </c>
      <c r="AK71" s="4">
        <f t="shared" si="19"/>
        <v>506.00000000000006</v>
      </c>
      <c r="AM71" s="6"/>
      <c r="AN71" s="6"/>
    </row>
    <row r="72" spans="1:40" x14ac:dyDescent="0.2">
      <c r="B72" s="56">
        <v>853</v>
      </c>
      <c r="C72" s="56" t="s">
        <v>179</v>
      </c>
      <c r="D72" s="56" t="s">
        <v>141</v>
      </c>
      <c r="E72" s="56" t="s">
        <v>177</v>
      </c>
      <c r="F72" s="23" t="s">
        <v>17</v>
      </c>
      <c r="G72">
        <f t="shared" si="0"/>
        <v>2341</v>
      </c>
      <c r="H72" s="26">
        <f t="shared" si="1"/>
        <v>44.000000000000014</v>
      </c>
      <c r="I72" s="29" t="s">
        <v>14</v>
      </c>
      <c r="J72">
        <f t="shared" si="2"/>
        <v>2134</v>
      </c>
      <c r="K72" s="34">
        <f t="shared" si="3"/>
        <v>44</v>
      </c>
      <c r="L72" s="36" t="s">
        <v>26</v>
      </c>
      <c r="M72">
        <f t="shared" si="4"/>
        <v>4123</v>
      </c>
      <c r="N72" s="40">
        <f t="shared" si="5"/>
        <v>50</v>
      </c>
      <c r="O72" s="9" t="s">
        <v>12</v>
      </c>
      <c r="P72">
        <f t="shared" si="6"/>
        <v>1423</v>
      </c>
      <c r="Q72" s="43">
        <f t="shared" si="7"/>
        <v>32</v>
      </c>
      <c r="R72" s="44" t="s">
        <v>13</v>
      </c>
      <c r="S72">
        <f t="shared" si="8"/>
        <v>1432</v>
      </c>
      <c r="T72" s="49">
        <f t="shared" si="9"/>
        <v>44.000000000000007</v>
      </c>
      <c r="U72" s="36" t="s">
        <v>14</v>
      </c>
      <c r="V72">
        <f t="shared" si="10"/>
        <v>2134</v>
      </c>
      <c r="W72" s="40">
        <f t="shared" si="11"/>
        <v>48</v>
      </c>
      <c r="X72" s="9" t="s">
        <v>26</v>
      </c>
      <c r="Y72">
        <f t="shared" si="12"/>
        <v>4123</v>
      </c>
      <c r="Z72" s="43">
        <f t="shared" si="13"/>
        <v>50</v>
      </c>
      <c r="AA72" s="44" t="s">
        <v>8</v>
      </c>
      <c r="AB72">
        <f t="shared" si="14"/>
        <v>1234</v>
      </c>
      <c r="AC72" s="49">
        <f t="shared" si="15"/>
        <v>47.999999999999972</v>
      </c>
      <c r="AD72" s="7">
        <v>30</v>
      </c>
      <c r="AE72" s="13">
        <v>39</v>
      </c>
      <c r="AF72" s="13">
        <v>37</v>
      </c>
      <c r="AG72" s="13">
        <v>38</v>
      </c>
      <c r="AH72" s="15">
        <f t="shared" si="16"/>
        <v>114</v>
      </c>
      <c r="AI72" s="17">
        <f t="shared" si="17"/>
        <v>30</v>
      </c>
      <c r="AJ72" s="19">
        <f t="shared" si="18"/>
        <v>360</v>
      </c>
      <c r="AK72" s="4">
        <f t="shared" si="19"/>
        <v>504</v>
      </c>
      <c r="AM72" s="6"/>
      <c r="AN72" s="6"/>
    </row>
    <row r="73" spans="1:40" x14ac:dyDescent="0.2">
      <c r="A73">
        <v>362</v>
      </c>
      <c r="B73" s="55">
        <v>871</v>
      </c>
      <c r="C73" t="s">
        <v>165</v>
      </c>
      <c r="D73" t="s">
        <v>166</v>
      </c>
      <c r="E73" s="58" t="s">
        <v>125</v>
      </c>
      <c r="F73" s="23" t="s">
        <v>23</v>
      </c>
      <c r="G73">
        <f t="shared" si="0"/>
        <v>3241</v>
      </c>
      <c r="H73" s="26">
        <f t="shared" si="1"/>
        <v>46.000000000000014</v>
      </c>
      <c r="I73" s="29" t="s">
        <v>16</v>
      </c>
      <c r="J73">
        <f t="shared" si="2"/>
        <v>2314</v>
      </c>
      <c r="K73" s="34">
        <f t="shared" si="3"/>
        <v>48</v>
      </c>
      <c r="L73" s="36" t="s">
        <v>28</v>
      </c>
      <c r="M73">
        <f t="shared" si="4"/>
        <v>4213</v>
      </c>
      <c r="N73" s="40">
        <f t="shared" si="5"/>
        <v>48</v>
      </c>
      <c r="O73" s="9" t="s">
        <v>8</v>
      </c>
      <c r="P73">
        <f t="shared" si="6"/>
        <v>1234</v>
      </c>
      <c r="Q73" s="43">
        <f t="shared" si="7"/>
        <v>46</v>
      </c>
      <c r="R73" s="44" t="s">
        <v>8</v>
      </c>
      <c r="S73">
        <f t="shared" si="8"/>
        <v>1234</v>
      </c>
      <c r="T73" s="49">
        <f t="shared" si="9"/>
        <v>48.000000000000007</v>
      </c>
      <c r="U73" s="36" t="s">
        <v>17</v>
      </c>
      <c r="V73">
        <f t="shared" si="10"/>
        <v>2341</v>
      </c>
      <c r="W73" s="40">
        <f t="shared" si="11"/>
        <v>46.000000000000014</v>
      </c>
      <c r="X73" s="9" t="s">
        <v>8</v>
      </c>
      <c r="Y73">
        <f t="shared" si="12"/>
        <v>1234</v>
      </c>
      <c r="Z73" s="43">
        <f t="shared" si="13"/>
        <v>32.999999999999993</v>
      </c>
      <c r="AA73" s="44" t="s">
        <v>8</v>
      </c>
      <c r="AB73">
        <f t="shared" si="14"/>
        <v>1234</v>
      </c>
      <c r="AC73" s="49">
        <f t="shared" si="15"/>
        <v>47.999999999999972</v>
      </c>
      <c r="AD73" s="7">
        <v>20</v>
      </c>
      <c r="AE73" s="13">
        <v>34</v>
      </c>
      <c r="AF73" s="13">
        <v>44</v>
      </c>
      <c r="AG73" s="13">
        <v>42</v>
      </c>
      <c r="AH73" s="15">
        <f t="shared" si="16"/>
        <v>120</v>
      </c>
      <c r="AI73" s="17">
        <f t="shared" si="17"/>
        <v>20</v>
      </c>
      <c r="AJ73" s="19">
        <f t="shared" si="18"/>
        <v>363</v>
      </c>
      <c r="AK73" s="4">
        <f t="shared" si="19"/>
        <v>503</v>
      </c>
      <c r="AM73" s="6"/>
      <c r="AN73" s="6"/>
    </row>
    <row r="74" spans="1:40" x14ac:dyDescent="0.2">
      <c r="A74">
        <v>301</v>
      </c>
      <c r="B74" s="55">
        <v>701</v>
      </c>
      <c r="C74" s="1" t="s">
        <v>67</v>
      </c>
      <c r="D74" s="1" t="s">
        <v>68</v>
      </c>
      <c r="E74" t="s">
        <v>156</v>
      </c>
      <c r="F74" s="23" t="s">
        <v>20</v>
      </c>
      <c r="G74">
        <f t="shared" si="0"/>
        <v>3124</v>
      </c>
      <c r="H74" s="26">
        <f t="shared" si="1"/>
        <v>46</v>
      </c>
      <c r="I74" s="29" t="s">
        <v>14</v>
      </c>
      <c r="J74">
        <f t="shared" si="2"/>
        <v>2134</v>
      </c>
      <c r="K74" s="34">
        <f t="shared" si="3"/>
        <v>44</v>
      </c>
      <c r="L74" s="36" t="s">
        <v>4</v>
      </c>
      <c r="M74">
        <f t="shared" si="4"/>
        <v>4231</v>
      </c>
      <c r="N74" s="40">
        <f t="shared" si="5"/>
        <v>41</v>
      </c>
      <c r="O74" s="9" t="s">
        <v>20</v>
      </c>
      <c r="P74">
        <f t="shared" si="6"/>
        <v>3124</v>
      </c>
      <c r="Q74" s="43">
        <f t="shared" si="7"/>
        <v>48</v>
      </c>
      <c r="R74" s="44" t="s">
        <v>10</v>
      </c>
      <c r="S74">
        <f t="shared" si="8"/>
        <v>1324</v>
      </c>
      <c r="T74" s="49">
        <f t="shared" si="9"/>
        <v>44.000000000000014</v>
      </c>
      <c r="U74" s="36" t="s">
        <v>17</v>
      </c>
      <c r="V74">
        <f t="shared" si="10"/>
        <v>2341</v>
      </c>
      <c r="W74" s="40">
        <f t="shared" si="11"/>
        <v>46.000000000000014</v>
      </c>
      <c r="X74" s="9" t="s">
        <v>12</v>
      </c>
      <c r="Y74">
        <f t="shared" si="12"/>
        <v>1423</v>
      </c>
      <c r="Z74" s="43">
        <f t="shared" si="13"/>
        <v>48</v>
      </c>
      <c r="AA74" s="44" t="s">
        <v>9</v>
      </c>
      <c r="AB74">
        <f t="shared" si="14"/>
        <v>1243</v>
      </c>
      <c r="AC74" s="49">
        <f t="shared" si="15"/>
        <v>50</v>
      </c>
      <c r="AD74" s="7">
        <v>25</v>
      </c>
      <c r="AE74" s="13">
        <v>39</v>
      </c>
      <c r="AF74" s="13">
        <v>33</v>
      </c>
      <c r="AG74" s="13">
        <v>37</v>
      </c>
      <c r="AH74" s="15">
        <f t="shared" si="16"/>
        <v>109</v>
      </c>
      <c r="AI74" s="17">
        <f t="shared" si="17"/>
        <v>25</v>
      </c>
      <c r="AJ74" s="19">
        <f t="shared" si="18"/>
        <v>367</v>
      </c>
      <c r="AK74" s="4">
        <f t="shared" si="19"/>
        <v>501</v>
      </c>
      <c r="AM74" s="6"/>
      <c r="AN74" s="6"/>
    </row>
    <row r="75" spans="1:40" x14ac:dyDescent="0.2">
      <c r="A75">
        <v>351</v>
      </c>
      <c r="B75" s="55">
        <v>771</v>
      </c>
      <c r="C75" t="s">
        <v>55</v>
      </c>
      <c r="D75" t="s">
        <v>114</v>
      </c>
      <c r="E75" s="4" t="s">
        <v>119</v>
      </c>
      <c r="F75" s="23" t="s">
        <v>16</v>
      </c>
      <c r="G75">
        <f t="shared" si="0"/>
        <v>2314</v>
      </c>
      <c r="H75" s="26">
        <f t="shared" si="1"/>
        <v>48</v>
      </c>
      <c r="I75" s="29" t="s">
        <v>16</v>
      </c>
      <c r="J75">
        <f t="shared" si="2"/>
        <v>2314</v>
      </c>
      <c r="K75" s="34">
        <f t="shared" si="3"/>
        <v>48</v>
      </c>
      <c r="L75" s="36" t="s">
        <v>10</v>
      </c>
      <c r="M75">
        <f t="shared" si="4"/>
        <v>1324</v>
      </c>
      <c r="N75" s="40">
        <f t="shared" si="5"/>
        <v>27</v>
      </c>
      <c r="O75" s="9" t="s">
        <v>20</v>
      </c>
      <c r="P75">
        <f t="shared" si="6"/>
        <v>3124</v>
      </c>
      <c r="Q75" s="43">
        <f t="shared" si="7"/>
        <v>48</v>
      </c>
      <c r="R75" s="44" t="s">
        <v>11</v>
      </c>
      <c r="S75">
        <f t="shared" si="8"/>
        <v>1342</v>
      </c>
      <c r="T75" s="49">
        <f t="shared" si="9"/>
        <v>42.000000000000014</v>
      </c>
      <c r="U75" s="36" t="s">
        <v>14</v>
      </c>
      <c r="V75">
        <f t="shared" si="10"/>
        <v>2134</v>
      </c>
      <c r="W75" s="40">
        <f t="shared" si="11"/>
        <v>48</v>
      </c>
      <c r="X75" s="9" t="s">
        <v>9</v>
      </c>
      <c r="Y75">
        <f t="shared" si="12"/>
        <v>1243</v>
      </c>
      <c r="Z75" s="43">
        <f t="shared" si="13"/>
        <v>42</v>
      </c>
      <c r="AA75" s="44" t="s">
        <v>9</v>
      </c>
      <c r="AB75">
        <f t="shared" si="14"/>
        <v>1243</v>
      </c>
      <c r="AC75" s="49">
        <f t="shared" si="15"/>
        <v>50</v>
      </c>
      <c r="AD75" s="7">
        <v>35</v>
      </c>
      <c r="AE75" s="13">
        <v>34</v>
      </c>
      <c r="AF75" s="13">
        <v>38</v>
      </c>
      <c r="AG75" s="13">
        <v>40</v>
      </c>
      <c r="AH75" s="15">
        <f t="shared" si="16"/>
        <v>112</v>
      </c>
      <c r="AI75" s="17">
        <f t="shared" si="17"/>
        <v>35</v>
      </c>
      <c r="AJ75" s="19">
        <f t="shared" si="18"/>
        <v>353</v>
      </c>
      <c r="AK75" s="4">
        <f t="shared" si="19"/>
        <v>500</v>
      </c>
      <c r="AM75" s="6"/>
      <c r="AN75" s="6"/>
    </row>
    <row r="76" spans="1:40" x14ac:dyDescent="0.2">
      <c r="B76" s="55">
        <v>743</v>
      </c>
      <c r="C76" t="s">
        <v>100</v>
      </c>
      <c r="D76" t="s">
        <v>101</v>
      </c>
      <c r="E76" s="4" t="s">
        <v>98</v>
      </c>
      <c r="F76" s="23" t="s">
        <v>22</v>
      </c>
      <c r="G76">
        <f t="shared" si="0"/>
        <v>3214</v>
      </c>
      <c r="H76" s="26">
        <f t="shared" si="1"/>
        <v>50</v>
      </c>
      <c r="I76" s="29" t="s">
        <v>14</v>
      </c>
      <c r="J76">
        <f t="shared" si="2"/>
        <v>2134</v>
      </c>
      <c r="K76" s="34">
        <f t="shared" si="3"/>
        <v>44</v>
      </c>
      <c r="L76" s="36" t="s">
        <v>18</v>
      </c>
      <c r="M76">
        <f t="shared" si="4"/>
        <v>2413</v>
      </c>
      <c r="N76" s="40">
        <f t="shared" si="5"/>
        <v>43</v>
      </c>
      <c r="O76" s="9" t="s">
        <v>10</v>
      </c>
      <c r="P76">
        <f t="shared" si="6"/>
        <v>1324</v>
      </c>
      <c r="Q76" s="43">
        <f t="shared" si="7"/>
        <v>50</v>
      </c>
      <c r="R76" s="44" t="s">
        <v>20</v>
      </c>
      <c r="S76">
        <f t="shared" si="8"/>
        <v>3124</v>
      </c>
      <c r="T76" s="49">
        <f t="shared" si="9"/>
        <v>38.000000000000021</v>
      </c>
      <c r="U76" s="36" t="s">
        <v>17</v>
      </c>
      <c r="V76">
        <f t="shared" si="10"/>
        <v>2341</v>
      </c>
      <c r="W76" s="40">
        <f t="shared" si="11"/>
        <v>46.000000000000014</v>
      </c>
      <c r="X76" s="9" t="s">
        <v>12</v>
      </c>
      <c r="Y76">
        <f t="shared" si="12"/>
        <v>1423</v>
      </c>
      <c r="Z76" s="43">
        <f t="shared" si="13"/>
        <v>48</v>
      </c>
      <c r="AA76" s="44" t="s">
        <v>8</v>
      </c>
      <c r="AB76">
        <f t="shared" si="14"/>
        <v>1234</v>
      </c>
      <c r="AC76" s="49">
        <f t="shared" si="15"/>
        <v>47.999999999999972</v>
      </c>
      <c r="AD76" s="7">
        <v>25</v>
      </c>
      <c r="AE76" s="13">
        <v>37</v>
      </c>
      <c r="AF76" s="13">
        <v>36</v>
      </c>
      <c r="AG76" s="13">
        <v>32</v>
      </c>
      <c r="AH76" s="15">
        <f t="shared" si="16"/>
        <v>105</v>
      </c>
      <c r="AI76" s="17">
        <f t="shared" si="17"/>
        <v>25</v>
      </c>
      <c r="AJ76" s="19">
        <f t="shared" si="18"/>
        <v>367</v>
      </c>
      <c r="AK76" s="4">
        <f t="shared" si="19"/>
        <v>497</v>
      </c>
      <c r="AM76" s="6"/>
      <c r="AN76" s="6"/>
    </row>
    <row r="77" spans="1:40" x14ac:dyDescent="0.2">
      <c r="B77" s="55">
        <v>741</v>
      </c>
      <c r="C77" t="s">
        <v>96</v>
      </c>
      <c r="D77" t="s">
        <v>97</v>
      </c>
      <c r="E77" s="4" t="s">
        <v>98</v>
      </c>
      <c r="F77" s="23" t="s">
        <v>16</v>
      </c>
      <c r="G77">
        <f t="shared" si="0"/>
        <v>2314</v>
      </c>
      <c r="H77" s="26">
        <f t="shared" si="1"/>
        <v>48</v>
      </c>
      <c r="I77" s="29" t="s">
        <v>15</v>
      </c>
      <c r="J77">
        <f t="shared" si="2"/>
        <v>2143</v>
      </c>
      <c r="K77" s="34">
        <f t="shared" si="3"/>
        <v>35</v>
      </c>
      <c r="L77" s="36" t="s">
        <v>12</v>
      </c>
      <c r="M77">
        <f t="shared" si="4"/>
        <v>1423</v>
      </c>
      <c r="N77" s="40">
        <f t="shared" si="5"/>
        <v>47</v>
      </c>
      <c r="O77" s="9" t="s">
        <v>10</v>
      </c>
      <c r="P77">
        <f t="shared" si="6"/>
        <v>1324</v>
      </c>
      <c r="Q77" s="43">
        <f t="shared" si="7"/>
        <v>50</v>
      </c>
      <c r="R77" s="44" t="s">
        <v>11</v>
      </c>
      <c r="S77">
        <f t="shared" si="8"/>
        <v>1342</v>
      </c>
      <c r="T77" s="49">
        <f t="shared" si="9"/>
        <v>42.000000000000014</v>
      </c>
      <c r="U77" s="36" t="s">
        <v>15</v>
      </c>
      <c r="V77">
        <f t="shared" si="10"/>
        <v>2143</v>
      </c>
      <c r="W77" s="40">
        <f t="shared" si="11"/>
        <v>42.000000000000014</v>
      </c>
      <c r="X77" s="9" t="s">
        <v>10</v>
      </c>
      <c r="Y77">
        <f t="shared" si="12"/>
        <v>1324</v>
      </c>
      <c r="Z77" s="43">
        <f t="shared" si="13"/>
        <v>29.999999999999986</v>
      </c>
      <c r="AA77" s="44" t="s">
        <v>9</v>
      </c>
      <c r="AB77">
        <f t="shared" si="14"/>
        <v>1243</v>
      </c>
      <c r="AC77" s="49">
        <f t="shared" si="15"/>
        <v>50</v>
      </c>
      <c r="AD77" s="7">
        <v>30</v>
      </c>
      <c r="AE77" s="13">
        <v>37</v>
      </c>
      <c r="AF77" s="13">
        <v>41</v>
      </c>
      <c r="AG77" s="13">
        <v>43</v>
      </c>
      <c r="AH77" s="15">
        <f t="shared" si="16"/>
        <v>121</v>
      </c>
      <c r="AI77" s="17">
        <f t="shared" si="17"/>
        <v>30</v>
      </c>
      <c r="AJ77" s="19">
        <f t="shared" si="18"/>
        <v>344</v>
      </c>
      <c r="AK77" s="4">
        <f t="shared" si="19"/>
        <v>495</v>
      </c>
      <c r="AM77" s="6"/>
      <c r="AN77" s="6"/>
    </row>
    <row r="78" spans="1:40" x14ac:dyDescent="0.2">
      <c r="B78" s="55">
        <v>723</v>
      </c>
      <c r="C78" t="s">
        <v>54</v>
      </c>
      <c r="D78" t="s">
        <v>86</v>
      </c>
      <c r="E78" s="4" t="s">
        <v>83</v>
      </c>
      <c r="F78" s="23" t="s">
        <v>23</v>
      </c>
      <c r="G78">
        <f t="shared" si="0"/>
        <v>3241</v>
      </c>
      <c r="H78" s="26">
        <f t="shared" si="1"/>
        <v>46.000000000000014</v>
      </c>
      <c r="I78" s="29" t="s">
        <v>10</v>
      </c>
      <c r="J78">
        <f t="shared" si="2"/>
        <v>1324</v>
      </c>
      <c r="K78" s="34">
        <f t="shared" si="3"/>
        <v>44</v>
      </c>
      <c r="L78" s="36" t="s">
        <v>28</v>
      </c>
      <c r="M78">
        <f t="shared" si="4"/>
        <v>4213</v>
      </c>
      <c r="N78" s="40">
        <f t="shared" si="5"/>
        <v>48</v>
      </c>
      <c r="O78" s="9" t="s">
        <v>12</v>
      </c>
      <c r="P78">
        <f t="shared" si="6"/>
        <v>1423</v>
      </c>
      <c r="Q78" s="43">
        <f t="shared" si="7"/>
        <v>32</v>
      </c>
      <c r="R78" s="44" t="s">
        <v>12</v>
      </c>
      <c r="S78">
        <f t="shared" si="8"/>
        <v>1423</v>
      </c>
      <c r="T78" s="49">
        <f t="shared" si="9"/>
        <v>48</v>
      </c>
      <c r="U78" s="36" t="s">
        <v>16</v>
      </c>
      <c r="V78">
        <f t="shared" si="10"/>
        <v>2314</v>
      </c>
      <c r="W78" s="40">
        <f t="shared" si="11"/>
        <v>50</v>
      </c>
      <c r="X78" s="9" t="s">
        <v>9</v>
      </c>
      <c r="Y78">
        <f t="shared" si="12"/>
        <v>1243</v>
      </c>
      <c r="Z78" s="43">
        <f t="shared" si="13"/>
        <v>42</v>
      </c>
      <c r="AA78" s="44" t="s">
        <v>8</v>
      </c>
      <c r="AB78">
        <f t="shared" si="14"/>
        <v>1234</v>
      </c>
      <c r="AC78" s="49">
        <f t="shared" si="15"/>
        <v>47.999999999999972</v>
      </c>
      <c r="AD78" s="7">
        <v>30</v>
      </c>
      <c r="AE78" s="13">
        <v>32</v>
      </c>
      <c r="AF78" s="13">
        <v>32</v>
      </c>
      <c r="AG78" s="13">
        <v>38</v>
      </c>
      <c r="AH78" s="15">
        <f t="shared" si="16"/>
        <v>102</v>
      </c>
      <c r="AI78" s="17">
        <f t="shared" si="17"/>
        <v>30</v>
      </c>
      <c r="AJ78" s="19">
        <f t="shared" si="18"/>
        <v>358</v>
      </c>
      <c r="AK78" s="4">
        <f t="shared" si="19"/>
        <v>490</v>
      </c>
      <c r="AM78" s="6"/>
      <c r="AN78" s="6"/>
    </row>
    <row r="79" spans="1:40" x14ac:dyDescent="0.2">
      <c r="A79">
        <v>201</v>
      </c>
      <c r="B79" s="55">
        <v>791</v>
      </c>
      <c r="C79" t="s">
        <v>123</v>
      </c>
      <c r="D79" t="s">
        <v>124</v>
      </c>
      <c r="E79" s="58" t="s">
        <v>125</v>
      </c>
      <c r="F79" s="23" t="s">
        <v>23</v>
      </c>
      <c r="G79">
        <f t="shared" si="0"/>
        <v>3241</v>
      </c>
      <c r="H79" s="26">
        <f t="shared" si="1"/>
        <v>46.000000000000014</v>
      </c>
      <c r="I79" s="29" t="s">
        <v>10</v>
      </c>
      <c r="J79">
        <f t="shared" si="2"/>
        <v>1324</v>
      </c>
      <c r="K79" s="34">
        <f t="shared" si="3"/>
        <v>44</v>
      </c>
      <c r="L79" s="36" t="s">
        <v>15</v>
      </c>
      <c r="M79">
        <f t="shared" si="4"/>
        <v>2143</v>
      </c>
      <c r="N79" s="40">
        <f t="shared" si="5"/>
        <v>40</v>
      </c>
      <c r="O79" s="9" t="s">
        <v>11</v>
      </c>
      <c r="P79">
        <f t="shared" si="6"/>
        <v>1342</v>
      </c>
      <c r="Q79" s="43">
        <f t="shared" si="7"/>
        <v>45</v>
      </c>
      <c r="R79" s="44" t="s">
        <v>14</v>
      </c>
      <c r="S79">
        <f t="shared" si="8"/>
        <v>2134</v>
      </c>
      <c r="T79" s="49">
        <f t="shared" si="9"/>
        <v>46.000000000000007</v>
      </c>
      <c r="U79" s="36" t="s">
        <v>16</v>
      </c>
      <c r="V79">
        <f t="shared" si="10"/>
        <v>2314</v>
      </c>
      <c r="W79" s="40">
        <f t="shared" si="11"/>
        <v>50</v>
      </c>
      <c r="X79" s="9" t="s">
        <v>15</v>
      </c>
      <c r="Y79">
        <f t="shared" si="12"/>
        <v>2143</v>
      </c>
      <c r="Z79" s="43">
        <f t="shared" si="13"/>
        <v>38</v>
      </c>
      <c r="AA79" s="44" t="s">
        <v>9</v>
      </c>
      <c r="AB79">
        <f t="shared" si="14"/>
        <v>1243</v>
      </c>
      <c r="AC79" s="49">
        <f t="shared" si="15"/>
        <v>50</v>
      </c>
      <c r="AD79" s="7">
        <v>25</v>
      </c>
      <c r="AE79" s="13">
        <v>32</v>
      </c>
      <c r="AF79" s="13">
        <v>38</v>
      </c>
      <c r="AG79" s="13">
        <v>35</v>
      </c>
      <c r="AH79" s="15">
        <f t="shared" si="16"/>
        <v>105</v>
      </c>
      <c r="AI79" s="17">
        <f t="shared" si="17"/>
        <v>25</v>
      </c>
      <c r="AJ79" s="19">
        <f t="shared" si="18"/>
        <v>359</v>
      </c>
      <c r="AK79" s="4">
        <f t="shared" si="19"/>
        <v>489</v>
      </c>
      <c r="AM79" s="6"/>
      <c r="AN79" s="6"/>
    </row>
    <row r="80" spans="1:40" x14ac:dyDescent="0.2">
      <c r="B80" s="55">
        <v>843</v>
      </c>
      <c r="C80" t="s">
        <v>154</v>
      </c>
      <c r="D80" t="s">
        <v>52</v>
      </c>
      <c r="E80" s="4" t="s">
        <v>151</v>
      </c>
      <c r="F80" s="23" t="s">
        <v>22</v>
      </c>
      <c r="G80">
        <f t="shared" si="0"/>
        <v>3214</v>
      </c>
      <c r="H80" s="26">
        <f t="shared" si="1"/>
        <v>50</v>
      </c>
      <c r="I80" s="29" t="s">
        <v>15</v>
      </c>
      <c r="J80">
        <f t="shared" si="2"/>
        <v>2143</v>
      </c>
      <c r="K80" s="34">
        <f t="shared" si="3"/>
        <v>35</v>
      </c>
      <c r="L80" s="36" t="s">
        <v>28</v>
      </c>
      <c r="M80">
        <f t="shared" si="4"/>
        <v>4213</v>
      </c>
      <c r="N80" s="40">
        <f t="shared" si="5"/>
        <v>48</v>
      </c>
      <c r="O80" s="9" t="s">
        <v>10</v>
      </c>
      <c r="P80">
        <f t="shared" si="6"/>
        <v>1324</v>
      </c>
      <c r="Q80" s="43">
        <f t="shared" si="7"/>
        <v>50</v>
      </c>
      <c r="R80" s="44" t="s">
        <v>20</v>
      </c>
      <c r="S80">
        <f t="shared" si="8"/>
        <v>3124</v>
      </c>
      <c r="T80" s="49">
        <f t="shared" si="9"/>
        <v>38.000000000000021</v>
      </c>
      <c r="U80" s="36" t="s">
        <v>14</v>
      </c>
      <c r="V80">
        <f t="shared" si="10"/>
        <v>2134</v>
      </c>
      <c r="W80" s="40">
        <f t="shared" si="11"/>
        <v>48</v>
      </c>
      <c r="X80" s="9" t="s">
        <v>12</v>
      </c>
      <c r="Y80">
        <f t="shared" si="12"/>
        <v>1423</v>
      </c>
      <c r="Z80" s="43">
        <f t="shared" si="13"/>
        <v>48</v>
      </c>
      <c r="AA80" s="44" t="s">
        <v>14</v>
      </c>
      <c r="AB80">
        <f t="shared" si="14"/>
        <v>2134</v>
      </c>
      <c r="AC80" s="49">
        <f t="shared" si="15"/>
        <v>42.999999999999972</v>
      </c>
      <c r="AD80" s="7">
        <v>20</v>
      </c>
      <c r="AE80" s="13">
        <v>31</v>
      </c>
      <c r="AF80" s="13">
        <v>38</v>
      </c>
      <c r="AG80" s="13">
        <v>38</v>
      </c>
      <c r="AH80" s="15">
        <f t="shared" si="16"/>
        <v>107</v>
      </c>
      <c r="AI80" s="17">
        <f t="shared" si="17"/>
        <v>20</v>
      </c>
      <c r="AJ80" s="19">
        <f t="shared" si="18"/>
        <v>360</v>
      </c>
      <c r="AK80" s="4">
        <f t="shared" si="19"/>
        <v>487</v>
      </c>
      <c r="AM80" s="6"/>
      <c r="AN80" s="6"/>
    </row>
    <row r="81" spans="1:40" x14ac:dyDescent="0.2">
      <c r="A81">
        <v>352</v>
      </c>
      <c r="B81" s="55">
        <v>772</v>
      </c>
      <c r="C81" t="s">
        <v>115</v>
      </c>
      <c r="D81" t="s">
        <v>116</v>
      </c>
      <c r="E81" s="4" t="s">
        <v>119</v>
      </c>
      <c r="F81" s="23" t="s">
        <v>17</v>
      </c>
      <c r="G81">
        <f t="shared" si="0"/>
        <v>2341</v>
      </c>
      <c r="H81" s="26">
        <f t="shared" si="1"/>
        <v>44.000000000000014</v>
      </c>
      <c r="I81" s="29" t="s">
        <v>16</v>
      </c>
      <c r="J81">
        <f t="shared" si="2"/>
        <v>2314</v>
      </c>
      <c r="K81" s="34">
        <f t="shared" si="3"/>
        <v>48</v>
      </c>
      <c r="L81" s="36" t="s">
        <v>4</v>
      </c>
      <c r="M81">
        <f t="shared" si="4"/>
        <v>4231</v>
      </c>
      <c r="N81" s="40">
        <f t="shared" si="5"/>
        <v>41</v>
      </c>
      <c r="O81" s="9" t="s">
        <v>22</v>
      </c>
      <c r="P81">
        <f t="shared" si="6"/>
        <v>3214</v>
      </c>
      <c r="Q81" s="43">
        <f t="shared" si="7"/>
        <v>42</v>
      </c>
      <c r="R81" s="44" t="s">
        <v>8</v>
      </c>
      <c r="S81">
        <f t="shared" si="8"/>
        <v>1234</v>
      </c>
      <c r="T81" s="49">
        <f t="shared" si="9"/>
        <v>48.000000000000007</v>
      </c>
      <c r="U81" s="36" t="s">
        <v>16</v>
      </c>
      <c r="V81">
        <f t="shared" si="10"/>
        <v>2314</v>
      </c>
      <c r="W81" s="40">
        <f t="shared" si="11"/>
        <v>50</v>
      </c>
      <c r="X81" s="9" t="s">
        <v>12</v>
      </c>
      <c r="Y81">
        <f t="shared" si="12"/>
        <v>1423</v>
      </c>
      <c r="Z81" s="43">
        <f t="shared" si="13"/>
        <v>48</v>
      </c>
      <c r="AA81" s="44" t="s">
        <v>9</v>
      </c>
      <c r="AB81">
        <f t="shared" si="14"/>
        <v>1243</v>
      </c>
      <c r="AC81" s="49">
        <f t="shared" si="15"/>
        <v>50</v>
      </c>
      <c r="AD81" s="7">
        <v>25</v>
      </c>
      <c r="AE81" s="13">
        <v>25</v>
      </c>
      <c r="AF81" s="13">
        <v>30</v>
      </c>
      <c r="AG81" s="13">
        <v>30</v>
      </c>
      <c r="AH81" s="15">
        <f t="shared" si="16"/>
        <v>85</v>
      </c>
      <c r="AI81" s="17">
        <f t="shared" si="17"/>
        <v>25</v>
      </c>
      <c r="AJ81" s="19">
        <f t="shared" si="18"/>
        <v>371</v>
      </c>
      <c r="AK81" s="4">
        <f t="shared" si="19"/>
        <v>481</v>
      </c>
      <c r="AM81" s="6"/>
      <c r="AN81" s="6"/>
    </row>
    <row r="82" spans="1:40" x14ac:dyDescent="0.2">
      <c r="B82" s="55">
        <v>721</v>
      </c>
      <c r="C82" t="s">
        <v>51</v>
      </c>
      <c r="D82" t="s">
        <v>82</v>
      </c>
      <c r="E82" s="4" t="s">
        <v>83</v>
      </c>
      <c r="F82" s="23" t="s">
        <v>22</v>
      </c>
      <c r="G82">
        <f t="shared" si="0"/>
        <v>3214</v>
      </c>
      <c r="H82" s="26">
        <f t="shared" si="1"/>
        <v>50</v>
      </c>
      <c r="I82" s="29" t="s">
        <v>8</v>
      </c>
      <c r="J82">
        <f t="shared" si="2"/>
        <v>1234</v>
      </c>
      <c r="K82" s="34">
        <f t="shared" si="3"/>
        <v>42</v>
      </c>
      <c r="L82" s="36" t="s">
        <v>28</v>
      </c>
      <c r="M82">
        <f t="shared" si="4"/>
        <v>4213</v>
      </c>
      <c r="N82" s="40">
        <f t="shared" si="5"/>
        <v>48</v>
      </c>
      <c r="O82" s="9" t="s">
        <v>17</v>
      </c>
      <c r="P82">
        <f t="shared" si="6"/>
        <v>2341</v>
      </c>
      <c r="Q82" s="43">
        <f t="shared" si="7"/>
        <v>27</v>
      </c>
      <c r="R82" s="44" t="s">
        <v>10</v>
      </c>
      <c r="S82">
        <f t="shared" si="8"/>
        <v>1324</v>
      </c>
      <c r="T82" s="49">
        <f t="shared" si="9"/>
        <v>44.000000000000014</v>
      </c>
      <c r="U82" s="36" t="s">
        <v>19</v>
      </c>
      <c r="V82">
        <f t="shared" si="10"/>
        <v>2431</v>
      </c>
      <c r="W82" s="40">
        <f t="shared" si="11"/>
        <v>40.000000000000028</v>
      </c>
      <c r="X82" s="9" t="s">
        <v>15</v>
      </c>
      <c r="Y82">
        <f t="shared" si="12"/>
        <v>2143</v>
      </c>
      <c r="Z82" s="43">
        <f t="shared" si="13"/>
        <v>38</v>
      </c>
      <c r="AA82" s="44" t="s">
        <v>8</v>
      </c>
      <c r="AB82">
        <f t="shared" si="14"/>
        <v>1234</v>
      </c>
      <c r="AC82" s="49">
        <f t="shared" si="15"/>
        <v>47.999999999999972</v>
      </c>
      <c r="AD82" s="7">
        <v>25</v>
      </c>
      <c r="AE82" s="13">
        <v>34</v>
      </c>
      <c r="AF82" s="13">
        <v>40</v>
      </c>
      <c r="AG82" s="13">
        <v>44</v>
      </c>
      <c r="AH82" s="15">
        <f t="shared" si="16"/>
        <v>118</v>
      </c>
      <c r="AI82" s="17">
        <f t="shared" si="17"/>
        <v>25</v>
      </c>
      <c r="AJ82" s="19">
        <f t="shared" si="18"/>
        <v>337</v>
      </c>
      <c r="AK82" s="4">
        <f t="shared" si="19"/>
        <v>480</v>
      </c>
      <c r="AM82" s="6"/>
      <c r="AN82" s="6"/>
    </row>
    <row r="83" spans="1:40" x14ac:dyDescent="0.2">
      <c r="A83">
        <v>332</v>
      </c>
      <c r="B83" s="55">
        <v>752</v>
      </c>
      <c r="C83" t="s">
        <v>103</v>
      </c>
      <c r="D83" t="s">
        <v>104</v>
      </c>
      <c r="E83" s="4" t="s">
        <v>105</v>
      </c>
      <c r="F83" s="23" t="s">
        <v>25</v>
      </c>
      <c r="G83">
        <f t="shared" si="0"/>
        <v>3421</v>
      </c>
      <c r="H83" s="26">
        <f t="shared" si="1"/>
        <v>38.000000000000028</v>
      </c>
      <c r="I83" s="29" t="s">
        <v>15</v>
      </c>
      <c r="J83">
        <f t="shared" si="2"/>
        <v>2143</v>
      </c>
      <c r="K83" s="34">
        <f t="shared" si="3"/>
        <v>35</v>
      </c>
      <c r="L83" s="36" t="s">
        <v>28</v>
      </c>
      <c r="M83">
        <f t="shared" si="4"/>
        <v>4213</v>
      </c>
      <c r="N83" s="40">
        <f t="shared" si="5"/>
        <v>48</v>
      </c>
      <c r="O83" s="9" t="s">
        <v>10</v>
      </c>
      <c r="P83">
        <f t="shared" si="6"/>
        <v>1324</v>
      </c>
      <c r="Q83" s="43">
        <f t="shared" si="7"/>
        <v>50</v>
      </c>
      <c r="R83" s="44" t="s">
        <v>9</v>
      </c>
      <c r="S83">
        <f t="shared" si="8"/>
        <v>1243</v>
      </c>
      <c r="T83" s="49">
        <f t="shared" si="9"/>
        <v>50</v>
      </c>
      <c r="U83" s="36" t="s">
        <v>15</v>
      </c>
      <c r="V83">
        <f t="shared" si="10"/>
        <v>2143</v>
      </c>
      <c r="W83" s="40">
        <f t="shared" si="11"/>
        <v>42.000000000000014</v>
      </c>
      <c r="X83" s="9" t="s">
        <v>8</v>
      </c>
      <c r="Y83">
        <f t="shared" si="12"/>
        <v>1234</v>
      </c>
      <c r="Z83" s="43">
        <f t="shared" si="13"/>
        <v>32.999999999999993</v>
      </c>
      <c r="AA83" s="44" t="s">
        <v>9</v>
      </c>
      <c r="AB83">
        <f t="shared" si="14"/>
        <v>1243</v>
      </c>
      <c r="AC83" s="49">
        <f t="shared" si="15"/>
        <v>50</v>
      </c>
      <c r="AD83" s="7">
        <v>20</v>
      </c>
      <c r="AE83" s="13">
        <v>38</v>
      </c>
      <c r="AF83" s="13">
        <v>34</v>
      </c>
      <c r="AG83" s="13">
        <v>40</v>
      </c>
      <c r="AH83" s="15">
        <f t="shared" si="16"/>
        <v>112</v>
      </c>
      <c r="AI83" s="17">
        <f t="shared" si="17"/>
        <v>20</v>
      </c>
      <c r="AJ83" s="19">
        <f t="shared" si="18"/>
        <v>346.00000000000006</v>
      </c>
      <c r="AK83" s="4">
        <f t="shared" si="19"/>
        <v>478.00000000000006</v>
      </c>
      <c r="AM83" s="6"/>
      <c r="AN83" s="6"/>
    </row>
    <row r="84" spans="1:40" x14ac:dyDescent="0.2">
      <c r="B84">
        <v>861</v>
      </c>
      <c r="C84" t="s">
        <v>181</v>
      </c>
      <c r="D84" t="s">
        <v>182</v>
      </c>
      <c r="E84" s="4" t="s">
        <v>183</v>
      </c>
      <c r="F84" s="23" t="s">
        <v>18</v>
      </c>
      <c r="G84">
        <f t="shared" si="0"/>
        <v>2413</v>
      </c>
      <c r="H84" s="26">
        <f t="shared" si="1"/>
        <v>28.000000000000028</v>
      </c>
      <c r="I84" s="29" t="s">
        <v>17</v>
      </c>
      <c r="J84">
        <f t="shared" si="2"/>
        <v>2341</v>
      </c>
      <c r="K84" s="34">
        <f t="shared" si="3"/>
        <v>43</v>
      </c>
      <c r="L84" s="36" t="s">
        <v>18</v>
      </c>
      <c r="M84">
        <f t="shared" si="4"/>
        <v>2413</v>
      </c>
      <c r="N84" s="40">
        <f t="shared" si="5"/>
        <v>43</v>
      </c>
      <c r="O84" s="9" t="s">
        <v>8</v>
      </c>
      <c r="P84">
        <f t="shared" si="6"/>
        <v>1234</v>
      </c>
      <c r="Q84" s="43">
        <f t="shared" si="7"/>
        <v>46</v>
      </c>
      <c r="R84" s="44" t="s">
        <v>8</v>
      </c>
      <c r="S84">
        <f t="shared" si="8"/>
        <v>1234</v>
      </c>
      <c r="T84" s="49">
        <f t="shared" si="9"/>
        <v>48.000000000000007</v>
      </c>
      <c r="U84" s="36" t="s">
        <v>14</v>
      </c>
      <c r="V84">
        <f t="shared" si="10"/>
        <v>2134</v>
      </c>
      <c r="W84" s="40">
        <f t="shared" si="11"/>
        <v>48</v>
      </c>
      <c r="X84" s="9" t="s">
        <v>8</v>
      </c>
      <c r="Y84">
        <f t="shared" si="12"/>
        <v>1234</v>
      </c>
      <c r="Z84" s="43">
        <f t="shared" si="13"/>
        <v>32.999999999999993</v>
      </c>
      <c r="AA84" s="44" t="s">
        <v>9</v>
      </c>
      <c r="AB84">
        <f t="shared" si="14"/>
        <v>1243</v>
      </c>
      <c r="AC84" s="49">
        <f t="shared" si="15"/>
        <v>50</v>
      </c>
      <c r="AD84" s="7">
        <v>25</v>
      </c>
      <c r="AE84" s="13">
        <v>39</v>
      </c>
      <c r="AF84" s="13">
        <v>34</v>
      </c>
      <c r="AG84" s="13">
        <v>38</v>
      </c>
      <c r="AH84" s="15">
        <f t="shared" si="16"/>
        <v>111</v>
      </c>
      <c r="AI84" s="17">
        <f t="shared" si="17"/>
        <v>25</v>
      </c>
      <c r="AJ84" s="19">
        <f t="shared" si="18"/>
        <v>339</v>
      </c>
      <c r="AK84" s="4">
        <f t="shared" si="19"/>
        <v>475</v>
      </c>
      <c r="AM84" s="6"/>
      <c r="AN84" s="6"/>
    </row>
    <row r="85" spans="1:40" x14ac:dyDescent="0.2">
      <c r="B85" s="55">
        <v>742</v>
      </c>
      <c r="C85" t="s">
        <v>99</v>
      </c>
      <c r="D85" t="s">
        <v>97</v>
      </c>
      <c r="E85" s="4" t="s">
        <v>98</v>
      </c>
      <c r="F85" s="23" t="s">
        <v>23</v>
      </c>
      <c r="G85">
        <f t="shared" si="0"/>
        <v>3241</v>
      </c>
      <c r="H85" s="26">
        <f t="shared" si="1"/>
        <v>46.000000000000014</v>
      </c>
      <c r="I85" s="29" t="s">
        <v>28</v>
      </c>
      <c r="J85">
        <f t="shared" si="2"/>
        <v>4213</v>
      </c>
      <c r="K85" s="34">
        <f t="shared" si="3"/>
        <v>23</v>
      </c>
      <c r="L85" s="36" t="s">
        <v>4</v>
      </c>
      <c r="M85">
        <f t="shared" si="4"/>
        <v>4231</v>
      </c>
      <c r="N85" s="40">
        <f t="shared" si="5"/>
        <v>41</v>
      </c>
      <c r="O85" s="9" t="s">
        <v>8</v>
      </c>
      <c r="P85">
        <f t="shared" si="6"/>
        <v>1234</v>
      </c>
      <c r="Q85" s="43">
        <f t="shared" si="7"/>
        <v>46</v>
      </c>
      <c r="R85" s="44" t="s">
        <v>9</v>
      </c>
      <c r="S85">
        <f t="shared" si="8"/>
        <v>1243</v>
      </c>
      <c r="T85" s="49">
        <f t="shared" si="9"/>
        <v>50</v>
      </c>
      <c r="U85" s="36" t="s">
        <v>17</v>
      </c>
      <c r="V85">
        <f t="shared" si="10"/>
        <v>2341</v>
      </c>
      <c r="W85" s="40">
        <f t="shared" si="11"/>
        <v>46.000000000000014</v>
      </c>
      <c r="X85" s="9" t="s">
        <v>13</v>
      </c>
      <c r="Y85">
        <f t="shared" si="12"/>
        <v>1432</v>
      </c>
      <c r="Z85" s="43">
        <f t="shared" si="13"/>
        <v>44.999999999999993</v>
      </c>
      <c r="AA85" s="44" t="s">
        <v>13</v>
      </c>
      <c r="AB85">
        <f t="shared" si="14"/>
        <v>1432</v>
      </c>
      <c r="AC85" s="49">
        <f t="shared" si="15"/>
        <v>37.999999999999972</v>
      </c>
      <c r="AD85" s="7">
        <v>20</v>
      </c>
      <c r="AE85" s="13">
        <v>39</v>
      </c>
      <c r="AF85" s="13">
        <v>35</v>
      </c>
      <c r="AG85" s="13">
        <v>40</v>
      </c>
      <c r="AH85" s="15">
        <f t="shared" si="16"/>
        <v>114</v>
      </c>
      <c r="AI85" s="17">
        <f t="shared" si="17"/>
        <v>20</v>
      </c>
      <c r="AJ85" s="19">
        <f t="shared" si="18"/>
        <v>335</v>
      </c>
      <c r="AK85" s="4">
        <f t="shared" si="19"/>
        <v>469</v>
      </c>
      <c r="AM85" s="6"/>
      <c r="AN85" s="6"/>
    </row>
    <row r="86" spans="1:40" x14ac:dyDescent="0.2">
      <c r="B86" s="55">
        <v>831</v>
      </c>
      <c r="C86" t="s">
        <v>142</v>
      </c>
      <c r="D86" t="s">
        <v>143</v>
      </c>
      <c r="E86" s="4" t="s">
        <v>144</v>
      </c>
      <c r="F86" s="23" t="s">
        <v>23</v>
      </c>
      <c r="G86">
        <f t="shared" si="0"/>
        <v>3241</v>
      </c>
      <c r="H86" s="26">
        <f t="shared" si="1"/>
        <v>46.000000000000014</v>
      </c>
      <c r="I86" s="29" t="s">
        <v>15</v>
      </c>
      <c r="J86">
        <f t="shared" si="2"/>
        <v>2143</v>
      </c>
      <c r="K86" s="34">
        <f t="shared" si="3"/>
        <v>35</v>
      </c>
      <c r="L86" s="36" t="s">
        <v>28</v>
      </c>
      <c r="M86">
        <f t="shared" si="4"/>
        <v>4213</v>
      </c>
      <c r="N86" s="40">
        <f t="shared" si="5"/>
        <v>48</v>
      </c>
      <c r="O86" s="9" t="s">
        <v>10</v>
      </c>
      <c r="P86">
        <f t="shared" si="6"/>
        <v>1324</v>
      </c>
      <c r="Q86" s="43">
        <f t="shared" si="7"/>
        <v>50</v>
      </c>
      <c r="R86" s="44" t="s">
        <v>8</v>
      </c>
      <c r="S86">
        <f t="shared" si="8"/>
        <v>1234</v>
      </c>
      <c r="T86" s="49">
        <f t="shared" si="9"/>
        <v>48.000000000000007</v>
      </c>
      <c r="U86" s="36" t="s">
        <v>19</v>
      </c>
      <c r="V86">
        <f t="shared" si="10"/>
        <v>2431</v>
      </c>
      <c r="W86" s="40">
        <f t="shared" si="11"/>
        <v>40.000000000000028</v>
      </c>
      <c r="X86" s="9" t="s">
        <v>14</v>
      </c>
      <c r="Y86">
        <f t="shared" si="12"/>
        <v>2134</v>
      </c>
      <c r="Z86" s="43">
        <f t="shared" si="13"/>
        <v>28.999999999999993</v>
      </c>
      <c r="AA86" s="44" t="s">
        <v>12</v>
      </c>
      <c r="AB86">
        <f t="shared" si="14"/>
        <v>1423</v>
      </c>
      <c r="AC86" s="49">
        <f t="shared" si="15"/>
        <v>45</v>
      </c>
      <c r="AD86" s="7">
        <v>25</v>
      </c>
      <c r="AE86" s="13">
        <v>33</v>
      </c>
      <c r="AF86" s="13">
        <v>35</v>
      </c>
      <c r="AG86" s="13">
        <v>35</v>
      </c>
      <c r="AH86" s="15">
        <f t="shared" si="16"/>
        <v>103</v>
      </c>
      <c r="AI86" s="17">
        <f t="shared" si="17"/>
        <v>25</v>
      </c>
      <c r="AJ86" s="19">
        <f t="shared" si="18"/>
        <v>341</v>
      </c>
      <c r="AK86" s="4">
        <f t="shared" si="19"/>
        <v>469</v>
      </c>
      <c r="AM86" s="6"/>
      <c r="AN86" s="6"/>
    </row>
    <row r="87" spans="1:40" x14ac:dyDescent="0.2">
      <c r="B87" s="55">
        <v>833</v>
      </c>
      <c r="C87" t="s">
        <v>147</v>
      </c>
      <c r="D87" t="s">
        <v>148</v>
      </c>
      <c r="E87" s="4" t="s">
        <v>144</v>
      </c>
      <c r="F87" s="23" t="s">
        <v>10</v>
      </c>
      <c r="G87">
        <f t="shared" si="0"/>
        <v>1324</v>
      </c>
      <c r="H87" s="26">
        <f t="shared" si="1"/>
        <v>40</v>
      </c>
      <c r="I87" s="29" t="s">
        <v>8</v>
      </c>
      <c r="J87">
        <f t="shared" si="2"/>
        <v>1234</v>
      </c>
      <c r="K87" s="34">
        <f t="shared" si="3"/>
        <v>42</v>
      </c>
      <c r="L87" s="36" t="s">
        <v>11</v>
      </c>
      <c r="M87">
        <f t="shared" si="4"/>
        <v>1342</v>
      </c>
      <c r="N87" s="40">
        <f t="shared" si="5"/>
        <v>32</v>
      </c>
      <c r="O87" s="9" t="s">
        <v>20</v>
      </c>
      <c r="P87">
        <f t="shared" si="6"/>
        <v>3124</v>
      </c>
      <c r="Q87" s="43">
        <f t="shared" si="7"/>
        <v>48</v>
      </c>
      <c r="R87" s="44" t="s">
        <v>22</v>
      </c>
      <c r="S87">
        <f t="shared" si="8"/>
        <v>3214</v>
      </c>
      <c r="T87" s="49">
        <f t="shared" si="9"/>
        <v>36.000000000000021</v>
      </c>
      <c r="U87" s="36" t="s">
        <v>14</v>
      </c>
      <c r="V87">
        <f t="shared" si="10"/>
        <v>2134</v>
      </c>
      <c r="W87" s="40">
        <f t="shared" si="11"/>
        <v>48</v>
      </c>
      <c r="X87" s="9" t="s">
        <v>9</v>
      </c>
      <c r="Y87">
        <f t="shared" si="12"/>
        <v>1243</v>
      </c>
      <c r="Z87" s="43">
        <f t="shared" si="13"/>
        <v>42</v>
      </c>
      <c r="AA87" s="44" t="s">
        <v>9</v>
      </c>
      <c r="AB87">
        <f t="shared" si="14"/>
        <v>1243</v>
      </c>
      <c r="AC87" s="49">
        <f t="shared" si="15"/>
        <v>50</v>
      </c>
      <c r="AD87" s="7">
        <v>25</v>
      </c>
      <c r="AE87" s="13">
        <v>37</v>
      </c>
      <c r="AF87" s="13">
        <v>32</v>
      </c>
      <c r="AG87" s="13">
        <v>35</v>
      </c>
      <c r="AH87" s="15">
        <f t="shared" si="16"/>
        <v>104</v>
      </c>
      <c r="AI87" s="17">
        <f t="shared" si="17"/>
        <v>25</v>
      </c>
      <c r="AJ87" s="19">
        <f t="shared" si="18"/>
        <v>338</v>
      </c>
      <c r="AK87" s="4">
        <f t="shared" si="19"/>
        <v>467</v>
      </c>
      <c r="AM87" s="6"/>
      <c r="AN87" s="6"/>
    </row>
    <row r="88" spans="1:40" x14ac:dyDescent="0.2">
      <c r="B88" s="55">
        <v>834</v>
      </c>
      <c r="C88" t="s">
        <v>120</v>
      </c>
      <c r="D88" t="s">
        <v>149</v>
      </c>
      <c r="E88" s="4" t="s">
        <v>144</v>
      </c>
      <c r="F88" s="23" t="s">
        <v>16</v>
      </c>
      <c r="G88">
        <f t="shared" si="0"/>
        <v>2314</v>
      </c>
      <c r="H88" s="26">
        <f t="shared" si="1"/>
        <v>48</v>
      </c>
      <c r="I88" s="29" t="s">
        <v>18</v>
      </c>
      <c r="J88">
        <f t="shared" si="2"/>
        <v>2413</v>
      </c>
      <c r="K88" s="34">
        <f t="shared" si="3"/>
        <v>30</v>
      </c>
      <c r="L88" s="36" t="s">
        <v>28</v>
      </c>
      <c r="M88">
        <f t="shared" si="4"/>
        <v>4213</v>
      </c>
      <c r="N88" s="40">
        <f t="shared" si="5"/>
        <v>48</v>
      </c>
      <c r="O88" s="9" t="s">
        <v>12</v>
      </c>
      <c r="P88">
        <f t="shared" si="6"/>
        <v>1423</v>
      </c>
      <c r="Q88" s="43">
        <f t="shared" si="7"/>
        <v>32</v>
      </c>
      <c r="R88" s="44" t="s">
        <v>30</v>
      </c>
      <c r="S88">
        <f t="shared" si="8"/>
        <v>4321</v>
      </c>
      <c r="T88" s="49">
        <f t="shared" si="9"/>
        <v>32.000000000000014</v>
      </c>
      <c r="U88" s="36" t="s">
        <v>16</v>
      </c>
      <c r="V88">
        <f t="shared" si="10"/>
        <v>2314</v>
      </c>
      <c r="W88" s="40">
        <f t="shared" si="11"/>
        <v>50</v>
      </c>
      <c r="X88" s="9" t="s">
        <v>13</v>
      </c>
      <c r="Y88">
        <f t="shared" si="12"/>
        <v>1432</v>
      </c>
      <c r="Z88" s="43">
        <f t="shared" si="13"/>
        <v>44.999999999999993</v>
      </c>
      <c r="AA88" s="44" t="s">
        <v>9</v>
      </c>
      <c r="AB88">
        <f t="shared" si="14"/>
        <v>1243</v>
      </c>
      <c r="AC88" s="49">
        <f t="shared" si="15"/>
        <v>50</v>
      </c>
      <c r="AD88" s="7">
        <v>20</v>
      </c>
      <c r="AE88" s="13">
        <v>36</v>
      </c>
      <c r="AF88" s="13">
        <v>34</v>
      </c>
      <c r="AG88" s="13">
        <v>38</v>
      </c>
      <c r="AH88" s="15">
        <f t="shared" si="16"/>
        <v>108</v>
      </c>
      <c r="AI88" s="17">
        <f t="shared" si="17"/>
        <v>20</v>
      </c>
      <c r="AJ88" s="19">
        <f t="shared" si="18"/>
        <v>335</v>
      </c>
      <c r="AK88" s="4">
        <f t="shared" si="19"/>
        <v>463</v>
      </c>
      <c r="AM88" s="6"/>
      <c r="AN88" s="6"/>
    </row>
    <row r="89" spans="1:40" x14ac:dyDescent="0.2">
      <c r="B89" s="55">
        <v>713</v>
      </c>
      <c r="C89" t="s">
        <v>78</v>
      </c>
      <c r="D89" t="s">
        <v>79</v>
      </c>
      <c r="E89" s="4" t="s">
        <v>75</v>
      </c>
      <c r="F89" s="23" t="s">
        <v>21</v>
      </c>
      <c r="G89">
        <f t="shared" si="0"/>
        <v>3142</v>
      </c>
      <c r="H89" s="26">
        <f t="shared" si="1"/>
        <v>38.000000000000014</v>
      </c>
      <c r="I89" s="29" t="s">
        <v>22</v>
      </c>
      <c r="J89">
        <f t="shared" si="2"/>
        <v>3214</v>
      </c>
      <c r="K89" s="34">
        <f t="shared" si="3"/>
        <v>50</v>
      </c>
      <c r="L89" s="36" t="s">
        <v>26</v>
      </c>
      <c r="M89">
        <f t="shared" si="4"/>
        <v>4123</v>
      </c>
      <c r="N89" s="40">
        <f t="shared" si="5"/>
        <v>50</v>
      </c>
      <c r="O89" s="9" t="s">
        <v>10</v>
      </c>
      <c r="P89">
        <f t="shared" si="6"/>
        <v>1324</v>
      </c>
      <c r="Q89" s="43">
        <f t="shared" si="7"/>
        <v>50</v>
      </c>
      <c r="R89" s="44" t="s">
        <v>24</v>
      </c>
      <c r="S89">
        <f t="shared" si="8"/>
        <v>3412</v>
      </c>
      <c r="T89" s="49">
        <f t="shared" si="9"/>
        <v>32.000000000000021</v>
      </c>
      <c r="U89" s="36" t="s">
        <v>15</v>
      </c>
      <c r="V89">
        <f t="shared" si="10"/>
        <v>2143</v>
      </c>
      <c r="W89" s="40">
        <f t="shared" si="11"/>
        <v>42.000000000000014</v>
      </c>
      <c r="X89" s="9" t="s">
        <v>21</v>
      </c>
      <c r="Y89">
        <f t="shared" si="12"/>
        <v>3142</v>
      </c>
      <c r="Z89" s="43">
        <f t="shared" si="13"/>
        <v>28.999999999999979</v>
      </c>
      <c r="AA89" s="44" t="s">
        <v>9</v>
      </c>
      <c r="AB89">
        <f t="shared" si="14"/>
        <v>1243</v>
      </c>
      <c r="AC89" s="49">
        <f t="shared" si="15"/>
        <v>50</v>
      </c>
      <c r="AD89" s="7">
        <v>25</v>
      </c>
      <c r="AE89" s="13">
        <v>25</v>
      </c>
      <c r="AF89" s="13">
        <v>32</v>
      </c>
      <c r="AG89" s="13">
        <v>35</v>
      </c>
      <c r="AH89" s="15">
        <f t="shared" si="16"/>
        <v>92</v>
      </c>
      <c r="AI89" s="17">
        <f t="shared" si="17"/>
        <v>25</v>
      </c>
      <c r="AJ89" s="19">
        <f t="shared" si="18"/>
        <v>341.00000000000006</v>
      </c>
      <c r="AK89" s="4">
        <f t="shared" si="19"/>
        <v>458.00000000000006</v>
      </c>
      <c r="AM89" s="6"/>
      <c r="AN89" s="6"/>
    </row>
    <row r="90" spans="1:40" x14ac:dyDescent="0.2">
      <c r="B90" s="55">
        <v>732</v>
      </c>
      <c r="C90" t="s">
        <v>90</v>
      </c>
      <c r="D90" t="s">
        <v>91</v>
      </c>
      <c r="E90" s="4" t="s">
        <v>89</v>
      </c>
      <c r="F90" s="23" t="s">
        <v>20</v>
      </c>
      <c r="G90">
        <f t="shared" si="0"/>
        <v>3124</v>
      </c>
      <c r="H90" s="26">
        <f t="shared" si="1"/>
        <v>46</v>
      </c>
      <c r="I90" s="29" t="s">
        <v>16</v>
      </c>
      <c r="J90">
        <f t="shared" si="2"/>
        <v>2314</v>
      </c>
      <c r="K90" s="34">
        <f t="shared" si="3"/>
        <v>48</v>
      </c>
      <c r="L90" s="36" t="s">
        <v>22</v>
      </c>
      <c r="M90">
        <f t="shared" si="4"/>
        <v>3214</v>
      </c>
      <c r="N90" s="40">
        <f t="shared" si="5"/>
        <v>18</v>
      </c>
      <c r="O90" s="9" t="s">
        <v>8</v>
      </c>
      <c r="P90">
        <f t="shared" si="6"/>
        <v>1234</v>
      </c>
      <c r="Q90" s="43">
        <f t="shared" si="7"/>
        <v>46</v>
      </c>
      <c r="R90" s="44" t="s">
        <v>8</v>
      </c>
      <c r="S90">
        <f t="shared" si="8"/>
        <v>1234</v>
      </c>
      <c r="T90" s="49">
        <f t="shared" si="9"/>
        <v>48.000000000000007</v>
      </c>
      <c r="U90" s="36" t="s">
        <v>17</v>
      </c>
      <c r="V90">
        <f t="shared" si="10"/>
        <v>2341</v>
      </c>
      <c r="W90" s="40">
        <f t="shared" si="11"/>
        <v>46.000000000000014</v>
      </c>
      <c r="X90" s="9" t="s">
        <v>10</v>
      </c>
      <c r="Y90">
        <f t="shared" si="12"/>
        <v>1324</v>
      </c>
      <c r="Z90" s="43">
        <f t="shared" si="13"/>
        <v>29.999999999999986</v>
      </c>
      <c r="AA90" s="44" t="s">
        <v>9</v>
      </c>
      <c r="AB90">
        <f t="shared" si="14"/>
        <v>1243</v>
      </c>
      <c r="AC90" s="49">
        <f t="shared" si="15"/>
        <v>50</v>
      </c>
      <c r="AD90" s="7">
        <v>30</v>
      </c>
      <c r="AE90" s="13">
        <v>32</v>
      </c>
      <c r="AF90" s="13">
        <v>31</v>
      </c>
      <c r="AG90" s="13">
        <v>32</v>
      </c>
      <c r="AH90" s="15">
        <f t="shared" si="16"/>
        <v>95</v>
      </c>
      <c r="AI90" s="17">
        <f t="shared" si="17"/>
        <v>30</v>
      </c>
      <c r="AJ90" s="19">
        <f t="shared" si="18"/>
        <v>332</v>
      </c>
      <c r="AK90" s="4">
        <f t="shared" si="19"/>
        <v>457</v>
      </c>
      <c r="AM90" s="6"/>
      <c r="AN90" s="6"/>
    </row>
    <row r="91" spans="1:40" x14ac:dyDescent="0.2">
      <c r="A91">
        <v>353</v>
      </c>
      <c r="B91" s="55">
        <v>773</v>
      </c>
      <c r="C91" t="s">
        <v>117</v>
      </c>
      <c r="D91" t="s">
        <v>118</v>
      </c>
      <c r="E91" s="4" t="s">
        <v>119</v>
      </c>
      <c r="F91" s="23" t="s">
        <v>23</v>
      </c>
      <c r="G91">
        <f t="shared" si="0"/>
        <v>3241</v>
      </c>
      <c r="H91" s="26">
        <f t="shared" si="1"/>
        <v>46.000000000000014</v>
      </c>
      <c r="I91" s="29" t="s">
        <v>19</v>
      </c>
      <c r="J91">
        <f t="shared" si="2"/>
        <v>2431</v>
      </c>
      <c r="K91" s="34">
        <f t="shared" si="3"/>
        <v>34</v>
      </c>
      <c r="L91" s="36" t="s">
        <v>26</v>
      </c>
      <c r="M91">
        <f t="shared" si="4"/>
        <v>4123</v>
      </c>
      <c r="N91" s="40">
        <f t="shared" si="5"/>
        <v>50</v>
      </c>
      <c r="O91" s="9" t="s">
        <v>24</v>
      </c>
      <c r="P91">
        <f t="shared" si="6"/>
        <v>3412</v>
      </c>
      <c r="Q91" s="43">
        <f t="shared" si="7"/>
        <v>32</v>
      </c>
      <c r="R91" s="44" t="s">
        <v>10</v>
      </c>
      <c r="S91">
        <f t="shared" si="8"/>
        <v>1324</v>
      </c>
      <c r="T91" s="49">
        <f t="shared" si="9"/>
        <v>44.000000000000014</v>
      </c>
      <c r="U91" s="36" t="s">
        <v>14</v>
      </c>
      <c r="V91">
        <f t="shared" si="10"/>
        <v>2134</v>
      </c>
      <c r="W91" s="40">
        <f t="shared" si="11"/>
        <v>48</v>
      </c>
      <c r="X91" s="9" t="s">
        <v>9</v>
      </c>
      <c r="Y91">
        <f t="shared" si="12"/>
        <v>1243</v>
      </c>
      <c r="Z91" s="43">
        <f t="shared" si="13"/>
        <v>42</v>
      </c>
      <c r="AA91" s="44" t="s">
        <v>9</v>
      </c>
      <c r="AB91">
        <f t="shared" si="14"/>
        <v>1243</v>
      </c>
      <c r="AC91" s="49">
        <f t="shared" si="15"/>
        <v>50</v>
      </c>
      <c r="AD91" s="7">
        <v>20</v>
      </c>
      <c r="AE91" s="13">
        <v>24</v>
      </c>
      <c r="AF91" s="13">
        <v>30</v>
      </c>
      <c r="AG91" s="13">
        <v>35</v>
      </c>
      <c r="AH91" s="15">
        <f t="shared" si="16"/>
        <v>89</v>
      </c>
      <c r="AI91" s="17">
        <f t="shared" si="17"/>
        <v>20</v>
      </c>
      <c r="AJ91" s="19">
        <f t="shared" si="18"/>
        <v>346</v>
      </c>
      <c r="AK91" s="4">
        <f t="shared" si="19"/>
        <v>455</v>
      </c>
      <c r="AM91" s="6"/>
      <c r="AN91" s="6"/>
    </row>
    <row r="92" spans="1:40" x14ac:dyDescent="0.2">
      <c r="B92">
        <v>881</v>
      </c>
      <c r="C92" t="s">
        <v>184</v>
      </c>
      <c r="D92" t="s">
        <v>185</v>
      </c>
      <c r="E92" s="4" t="s">
        <v>186</v>
      </c>
      <c r="F92" s="23" t="s">
        <v>16</v>
      </c>
      <c r="G92">
        <f t="shared" si="0"/>
        <v>2314</v>
      </c>
      <c r="H92" s="26">
        <f t="shared" si="1"/>
        <v>48</v>
      </c>
      <c r="I92" s="29" t="s">
        <v>10</v>
      </c>
      <c r="J92">
        <f t="shared" si="2"/>
        <v>1324</v>
      </c>
      <c r="K92" s="34">
        <f t="shared" si="3"/>
        <v>44</v>
      </c>
      <c r="L92" s="36" t="s">
        <v>28</v>
      </c>
      <c r="M92">
        <f t="shared" si="4"/>
        <v>4213</v>
      </c>
      <c r="N92" s="40">
        <f t="shared" si="5"/>
        <v>48</v>
      </c>
      <c r="O92" s="9" t="s">
        <v>8</v>
      </c>
      <c r="P92">
        <f t="shared" si="6"/>
        <v>1234</v>
      </c>
      <c r="Q92" s="43">
        <f t="shared" si="7"/>
        <v>46</v>
      </c>
      <c r="R92" s="44" t="s">
        <v>11</v>
      </c>
      <c r="S92">
        <f t="shared" si="8"/>
        <v>1342</v>
      </c>
      <c r="T92" s="49">
        <f t="shared" si="9"/>
        <v>42.000000000000014</v>
      </c>
      <c r="U92" s="36" t="s">
        <v>17</v>
      </c>
      <c r="V92">
        <f t="shared" si="10"/>
        <v>2341</v>
      </c>
      <c r="W92" s="40">
        <f t="shared" si="11"/>
        <v>46.000000000000014</v>
      </c>
      <c r="X92" s="9" t="s">
        <v>14</v>
      </c>
      <c r="Y92">
        <f t="shared" si="12"/>
        <v>2134</v>
      </c>
      <c r="Z92" s="43">
        <f t="shared" si="13"/>
        <v>28.999999999999993</v>
      </c>
      <c r="AA92" s="44" t="s">
        <v>15</v>
      </c>
      <c r="AB92">
        <f t="shared" si="14"/>
        <v>2143</v>
      </c>
      <c r="AC92" s="49">
        <f t="shared" si="15"/>
        <v>45</v>
      </c>
      <c r="AD92" s="7">
        <v>30</v>
      </c>
      <c r="AE92" s="13">
        <v>25</v>
      </c>
      <c r="AF92" s="13">
        <v>25</v>
      </c>
      <c r="AG92" s="13">
        <v>25</v>
      </c>
      <c r="AH92" s="15">
        <f t="shared" si="16"/>
        <v>75</v>
      </c>
      <c r="AI92" s="17">
        <f t="shared" si="17"/>
        <v>30</v>
      </c>
      <c r="AJ92" s="19">
        <f t="shared" si="18"/>
        <v>348</v>
      </c>
      <c r="AK92" s="4">
        <f t="shared" si="19"/>
        <v>453</v>
      </c>
      <c r="AM92" s="6"/>
      <c r="AN92" s="6"/>
    </row>
    <row r="93" spans="1:40" x14ac:dyDescent="0.2">
      <c r="B93">
        <v>941</v>
      </c>
      <c r="C93" t="s">
        <v>189</v>
      </c>
      <c r="D93" t="s">
        <v>190</v>
      </c>
      <c r="E93" s="4" t="s">
        <v>191</v>
      </c>
      <c r="F93" s="23" t="s">
        <v>16</v>
      </c>
      <c r="G93">
        <f t="shared" si="0"/>
        <v>2314</v>
      </c>
      <c r="H93" s="26">
        <f t="shared" si="1"/>
        <v>48</v>
      </c>
      <c r="I93" s="29" t="s">
        <v>12</v>
      </c>
      <c r="J93">
        <f t="shared" si="2"/>
        <v>1423</v>
      </c>
      <c r="K93" s="34">
        <f t="shared" si="3"/>
        <v>26</v>
      </c>
      <c r="L93" s="36" t="s">
        <v>8</v>
      </c>
      <c r="M93">
        <f t="shared" si="4"/>
        <v>1234</v>
      </c>
      <c r="N93" s="40">
        <f t="shared" si="5"/>
        <v>32</v>
      </c>
      <c r="O93" s="9" t="s">
        <v>25</v>
      </c>
      <c r="P93">
        <f t="shared" si="6"/>
        <v>3421</v>
      </c>
      <c r="Q93" s="43">
        <f t="shared" si="7"/>
        <v>26</v>
      </c>
      <c r="R93" s="44" t="s">
        <v>9</v>
      </c>
      <c r="S93">
        <f t="shared" si="8"/>
        <v>1243</v>
      </c>
      <c r="T93" s="49">
        <f t="shared" si="9"/>
        <v>50</v>
      </c>
      <c r="U93" s="36" t="s">
        <v>15</v>
      </c>
      <c r="V93">
        <f t="shared" si="10"/>
        <v>2143</v>
      </c>
      <c r="W93" s="40">
        <f t="shared" si="11"/>
        <v>42.000000000000014</v>
      </c>
      <c r="X93" s="9" t="s">
        <v>10</v>
      </c>
      <c r="Y93">
        <f t="shared" si="12"/>
        <v>1324</v>
      </c>
      <c r="Z93" s="43">
        <f t="shared" si="13"/>
        <v>29.999999999999986</v>
      </c>
      <c r="AA93" s="44" t="s">
        <v>9</v>
      </c>
      <c r="AB93">
        <f t="shared" si="14"/>
        <v>1243</v>
      </c>
      <c r="AC93" s="49">
        <f t="shared" si="15"/>
        <v>50</v>
      </c>
      <c r="AD93" s="7">
        <v>40</v>
      </c>
      <c r="AE93" s="13">
        <v>33</v>
      </c>
      <c r="AF93" s="13">
        <v>39</v>
      </c>
      <c r="AG93" s="13">
        <v>36</v>
      </c>
      <c r="AH93" s="15">
        <f t="shared" si="16"/>
        <v>108</v>
      </c>
      <c r="AI93" s="17">
        <f t="shared" si="17"/>
        <v>40</v>
      </c>
      <c r="AJ93" s="19">
        <f t="shared" si="18"/>
        <v>304</v>
      </c>
      <c r="AK93" s="4">
        <f t="shared" si="19"/>
        <v>452</v>
      </c>
      <c r="AM93" s="6"/>
      <c r="AN93" s="6"/>
    </row>
    <row r="94" spans="1:40" x14ac:dyDescent="0.2">
      <c r="B94" s="55">
        <v>813</v>
      </c>
      <c r="C94" t="s">
        <v>137</v>
      </c>
      <c r="D94" t="s">
        <v>138</v>
      </c>
      <c r="E94" s="4" t="s">
        <v>134</v>
      </c>
      <c r="F94" s="23" t="s">
        <v>23</v>
      </c>
      <c r="G94">
        <f t="shared" ref="G94:G122" si="20">IF(F94=" ",0,MAXA(VLOOKUP(F94,F$23:G$49,2),0))</f>
        <v>3241</v>
      </c>
      <c r="H94" s="26">
        <f t="shared" ref="H94:H122" si="21">IF(G94=0,0,MAXA(VLOOKUP(G94,G$23:H$49,2),0))</f>
        <v>46.000000000000014</v>
      </c>
      <c r="I94" s="29" t="s">
        <v>12</v>
      </c>
      <c r="J94">
        <f t="shared" ref="J94:J122" si="22">IF(I94=" ",0,MAXA(VLOOKUP(I94,I$23:J$49,2),0))</f>
        <v>1423</v>
      </c>
      <c r="K94" s="34">
        <f t="shared" ref="K94:K122" si="23">IF(J94=0,0,MAXA(VLOOKUP(J94,J$23:K$49,2),0))</f>
        <v>26</v>
      </c>
      <c r="L94" s="36" t="s">
        <v>18</v>
      </c>
      <c r="M94">
        <f t="shared" ref="M94:M122" si="24">IF(L94=" ",0,MAXA(VLOOKUP(L94,L$23:M$49,2),0))</f>
        <v>2413</v>
      </c>
      <c r="N94" s="40">
        <f t="shared" ref="N94:N122" si="25">IF(M94=0,0,MAXA(VLOOKUP(M94,M$23:N$49,2),0))</f>
        <v>43</v>
      </c>
      <c r="O94" s="9" t="s">
        <v>14</v>
      </c>
      <c r="P94">
        <f t="shared" ref="P94:P122" si="26">IF(O94=" ",0,MAXA(VLOOKUP(O94,O$23:P$49,2),0))</f>
        <v>2134</v>
      </c>
      <c r="Q94" s="43">
        <f t="shared" ref="Q94:Q122" si="27">IF(P94=0,0,MAXA(VLOOKUP(P94,P$23:Q$49,2),0))</f>
        <v>40</v>
      </c>
      <c r="R94" s="44" t="s">
        <v>9</v>
      </c>
      <c r="S94">
        <f t="shared" ref="S94:S122" si="28">IF(R94=" ",0,MAXA(VLOOKUP(R94,R$23:S$49,2),0))</f>
        <v>1243</v>
      </c>
      <c r="T94" s="49">
        <f t="shared" ref="T94:T122" si="29">IF(S94=0,0,MAXA(VLOOKUP(S94,S$23:T$49,2),0))</f>
        <v>50</v>
      </c>
      <c r="U94" s="36" t="s">
        <v>14</v>
      </c>
      <c r="V94">
        <f t="shared" ref="V94:V122" si="30">IF(U94=" ",0,MAXA(VLOOKUP(U94,U$23:V$49,2),0))</f>
        <v>2134</v>
      </c>
      <c r="W94" s="40">
        <f t="shared" ref="W94:W122" si="31">IF(V94=0,0,MAXA(VLOOKUP(V94,V$23:W$49,2),0))</f>
        <v>48</v>
      </c>
      <c r="X94" s="9" t="s">
        <v>14</v>
      </c>
      <c r="Y94">
        <f t="shared" ref="Y94:Y122" si="32">IF(X94=" ",0,MAXA(VLOOKUP(X94,X$23:Y$49,2),0))</f>
        <v>2134</v>
      </c>
      <c r="Z94" s="43">
        <f t="shared" ref="Z94:Z122" si="33">IF(Y94=0,0,MAXA(VLOOKUP(Y94,Y$23:Z$49,2),0))</f>
        <v>28.999999999999993</v>
      </c>
      <c r="AA94" s="44" t="s">
        <v>9</v>
      </c>
      <c r="AB94">
        <f t="shared" ref="AB94:AB122" si="34">IF(AA94=" ",0,MAXA(VLOOKUP(AA94,AA$23:AB$49,2),0))</f>
        <v>1243</v>
      </c>
      <c r="AC94" s="49">
        <f t="shared" ref="AC94:AC122" si="35">IF(AB94=0,0,MAXA(VLOOKUP(AB94,AB$23:AC$49,2),0))</f>
        <v>50</v>
      </c>
      <c r="AD94" s="7">
        <v>20</v>
      </c>
      <c r="AE94" s="13">
        <v>32</v>
      </c>
      <c r="AF94" s="13">
        <v>32</v>
      </c>
      <c r="AG94" s="13">
        <v>35</v>
      </c>
      <c r="AH94" s="15">
        <f t="shared" ref="AH94:AH122" si="36">SUM(AE94:AG94)</f>
        <v>99</v>
      </c>
      <c r="AI94" s="17">
        <f t="shared" ref="AI94:AI122" si="37">SUM(AD94)</f>
        <v>20</v>
      </c>
      <c r="AJ94" s="19">
        <f t="shared" ref="AJ94:AJ122" si="38">SUM(H94,K94,N94,Q94,T94,W94,Z94,AC94)</f>
        <v>332</v>
      </c>
      <c r="AK94" s="4">
        <f t="shared" ref="AK94:AK122" si="39">SUM(AH94,AI94,AJ94)</f>
        <v>451</v>
      </c>
      <c r="AM94" s="6"/>
      <c r="AN94" s="6"/>
    </row>
    <row r="95" spans="1:40" x14ac:dyDescent="0.2">
      <c r="B95" s="55">
        <v>811</v>
      </c>
      <c r="C95" t="s">
        <v>132</v>
      </c>
      <c r="D95" t="s">
        <v>133</v>
      </c>
      <c r="E95" s="4" t="s">
        <v>134</v>
      </c>
      <c r="F95" s="23" t="s">
        <v>23</v>
      </c>
      <c r="G95">
        <f t="shared" si="20"/>
        <v>3241</v>
      </c>
      <c r="H95" s="26">
        <f t="shared" si="21"/>
        <v>46.000000000000014</v>
      </c>
      <c r="I95" s="29" t="s">
        <v>21</v>
      </c>
      <c r="J95">
        <f t="shared" si="22"/>
        <v>3142</v>
      </c>
      <c r="K95" s="34">
        <f t="shared" si="23"/>
        <v>41</v>
      </c>
      <c r="L95" s="36" t="s">
        <v>4</v>
      </c>
      <c r="M95">
        <f t="shared" si="24"/>
        <v>4231</v>
      </c>
      <c r="N95" s="40">
        <f t="shared" si="25"/>
        <v>41</v>
      </c>
      <c r="O95" s="9" t="s">
        <v>25</v>
      </c>
      <c r="P95">
        <f t="shared" si="26"/>
        <v>3421</v>
      </c>
      <c r="Q95" s="43">
        <f t="shared" si="27"/>
        <v>26</v>
      </c>
      <c r="R95" s="44" t="s">
        <v>14</v>
      </c>
      <c r="S95">
        <f t="shared" si="28"/>
        <v>2134</v>
      </c>
      <c r="T95" s="49">
        <f t="shared" si="29"/>
        <v>46.000000000000007</v>
      </c>
      <c r="U95" s="36" t="s">
        <v>19</v>
      </c>
      <c r="V95">
        <f t="shared" si="30"/>
        <v>2431</v>
      </c>
      <c r="W95" s="40">
        <f t="shared" si="31"/>
        <v>40.000000000000028</v>
      </c>
      <c r="X95" s="9" t="s">
        <v>13</v>
      </c>
      <c r="Y95">
        <f t="shared" si="32"/>
        <v>1432</v>
      </c>
      <c r="Z95" s="43">
        <f t="shared" si="33"/>
        <v>44.999999999999993</v>
      </c>
      <c r="AA95" s="44" t="s">
        <v>9</v>
      </c>
      <c r="AB95">
        <f t="shared" si="34"/>
        <v>1243</v>
      </c>
      <c r="AC95" s="49">
        <f t="shared" si="35"/>
        <v>50</v>
      </c>
      <c r="AD95" s="7">
        <v>20</v>
      </c>
      <c r="AE95" s="13">
        <v>27</v>
      </c>
      <c r="AF95" s="13">
        <v>25</v>
      </c>
      <c r="AG95" s="13">
        <v>35</v>
      </c>
      <c r="AH95" s="15">
        <f t="shared" si="36"/>
        <v>87</v>
      </c>
      <c r="AI95" s="17">
        <f t="shared" si="37"/>
        <v>20</v>
      </c>
      <c r="AJ95" s="19">
        <f t="shared" si="38"/>
        <v>335</v>
      </c>
      <c r="AK95" s="4">
        <f t="shared" si="39"/>
        <v>442</v>
      </c>
      <c r="AM95" s="6"/>
      <c r="AN95" s="6"/>
    </row>
    <row r="96" spans="1:40" x14ac:dyDescent="0.2">
      <c r="B96" s="55">
        <v>722</v>
      </c>
      <c r="C96" t="s">
        <v>84</v>
      </c>
      <c r="D96" t="s">
        <v>85</v>
      </c>
      <c r="E96" s="4" t="s">
        <v>83</v>
      </c>
      <c r="F96" s="23" t="s">
        <v>18</v>
      </c>
      <c r="G96">
        <f t="shared" si="20"/>
        <v>2413</v>
      </c>
      <c r="H96" s="26">
        <f t="shared" si="21"/>
        <v>28.000000000000028</v>
      </c>
      <c r="I96" s="29" t="s">
        <v>14</v>
      </c>
      <c r="J96">
        <f t="shared" si="22"/>
        <v>2134</v>
      </c>
      <c r="K96" s="34">
        <f t="shared" si="23"/>
        <v>44</v>
      </c>
      <c r="L96" s="36" t="s">
        <v>14</v>
      </c>
      <c r="M96">
        <f t="shared" si="24"/>
        <v>2134</v>
      </c>
      <c r="N96" s="40">
        <f t="shared" si="25"/>
        <v>30</v>
      </c>
      <c r="O96" s="9" t="s">
        <v>8</v>
      </c>
      <c r="P96">
        <f t="shared" si="26"/>
        <v>1234</v>
      </c>
      <c r="Q96" s="43">
        <f t="shared" si="27"/>
        <v>46</v>
      </c>
      <c r="R96" s="44" t="s">
        <v>30</v>
      </c>
      <c r="S96">
        <f t="shared" si="28"/>
        <v>4321</v>
      </c>
      <c r="T96" s="49">
        <f t="shared" si="29"/>
        <v>32.000000000000014</v>
      </c>
      <c r="U96" s="36" t="s">
        <v>19</v>
      </c>
      <c r="V96">
        <f t="shared" si="30"/>
        <v>2431</v>
      </c>
      <c r="W96" s="40">
        <f t="shared" si="31"/>
        <v>40.000000000000028</v>
      </c>
      <c r="X96" s="9" t="s">
        <v>11</v>
      </c>
      <c r="Y96">
        <f t="shared" si="32"/>
        <v>1342</v>
      </c>
      <c r="Z96" s="43">
        <f t="shared" si="33"/>
        <v>35.999999999999986</v>
      </c>
      <c r="AA96" s="44" t="s">
        <v>9</v>
      </c>
      <c r="AB96">
        <f t="shared" si="34"/>
        <v>1243</v>
      </c>
      <c r="AC96" s="49">
        <f t="shared" si="35"/>
        <v>50</v>
      </c>
      <c r="AD96" s="7">
        <v>30</v>
      </c>
      <c r="AE96" s="13">
        <v>36</v>
      </c>
      <c r="AF96" s="13">
        <v>30</v>
      </c>
      <c r="AG96" s="13">
        <v>38</v>
      </c>
      <c r="AH96" s="15">
        <f t="shared" si="36"/>
        <v>104</v>
      </c>
      <c r="AI96" s="17">
        <f t="shared" si="37"/>
        <v>30</v>
      </c>
      <c r="AJ96" s="19">
        <f t="shared" si="38"/>
        <v>306.00000000000006</v>
      </c>
      <c r="AK96" s="4">
        <f t="shared" si="39"/>
        <v>440.00000000000006</v>
      </c>
      <c r="AM96" s="6"/>
      <c r="AN96" s="6"/>
    </row>
    <row r="97" spans="1:40" x14ac:dyDescent="0.2">
      <c r="B97" s="55">
        <v>763</v>
      </c>
      <c r="C97" t="s">
        <v>76</v>
      </c>
      <c r="D97" t="s">
        <v>110</v>
      </c>
      <c r="E97" s="4" t="s">
        <v>111</v>
      </c>
      <c r="F97" s="23" t="s">
        <v>17</v>
      </c>
      <c r="G97">
        <f t="shared" si="20"/>
        <v>2341</v>
      </c>
      <c r="H97" s="26">
        <f t="shared" si="21"/>
        <v>44.000000000000014</v>
      </c>
      <c r="I97" s="29" t="s">
        <v>18</v>
      </c>
      <c r="J97">
        <f t="shared" si="22"/>
        <v>2413</v>
      </c>
      <c r="K97" s="34">
        <f t="shared" si="23"/>
        <v>30</v>
      </c>
      <c r="L97" s="36" t="s">
        <v>28</v>
      </c>
      <c r="M97">
        <f t="shared" si="24"/>
        <v>4213</v>
      </c>
      <c r="N97" s="40">
        <f t="shared" si="25"/>
        <v>48</v>
      </c>
      <c r="O97" s="9" t="s">
        <v>10</v>
      </c>
      <c r="P97">
        <f t="shared" si="26"/>
        <v>1324</v>
      </c>
      <c r="Q97" s="43">
        <f t="shared" si="27"/>
        <v>50</v>
      </c>
      <c r="R97" s="44" t="s">
        <v>24</v>
      </c>
      <c r="S97">
        <f t="shared" si="28"/>
        <v>3412</v>
      </c>
      <c r="T97" s="49">
        <f t="shared" si="29"/>
        <v>32.000000000000021</v>
      </c>
      <c r="U97" s="36" t="s">
        <v>16</v>
      </c>
      <c r="V97">
        <f t="shared" si="30"/>
        <v>2314</v>
      </c>
      <c r="W97" s="40">
        <f t="shared" si="31"/>
        <v>50</v>
      </c>
      <c r="X97" s="9" t="s">
        <v>18</v>
      </c>
      <c r="Y97">
        <f t="shared" si="32"/>
        <v>2413</v>
      </c>
      <c r="Z97" s="43">
        <f t="shared" si="33"/>
        <v>40</v>
      </c>
      <c r="AA97" s="44" t="s">
        <v>9</v>
      </c>
      <c r="AB97">
        <f t="shared" si="34"/>
        <v>1243</v>
      </c>
      <c r="AC97" s="49">
        <f t="shared" si="35"/>
        <v>50</v>
      </c>
      <c r="AD97" s="7">
        <v>5</v>
      </c>
      <c r="AE97" s="13">
        <v>25</v>
      </c>
      <c r="AF97" s="13">
        <v>30</v>
      </c>
      <c r="AG97" s="13">
        <v>35</v>
      </c>
      <c r="AH97" s="15">
        <f t="shared" si="36"/>
        <v>90</v>
      </c>
      <c r="AI97" s="17">
        <f t="shared" si="37"/>
        <v>5</v>
      </c>
      <c r="AJ97" s="19">
        <f t="shared" si="38"/>
        <v>344</v>
      </c>
      <c r="AK97" s="4">
        <f t="shared" si="39"/>
        <v>439</v>
      </c>
      <c r="AM97" s="6"/>
      <c r="AN97" s="6"/>
    </row>
    <row r="98" spans="1:40" x14ac:dyDescent="0.2">
      <c r="B98" s="55">
        <v>711</v>
      </c>
      <c r="C98" t="s">
        <v>73</v>
      </c>
      <c r="D98" t="s">
        <v>74</v>
      </c>
      <c r="E98" s="4" t="s">
        <v>75</v>
      </c>
      <c r="F98" s="23" t="s">
        <v>23</v>
      </c>
      <c r="G98">
        <f t="shared" si="20"/>
        <v>3241</v>
      </c>
      <c r="H98" s="26">
        <f t="shared" si="21"/>
        <v>46.000000000000014</v>
      </c>
      <c r="I98" s="29" t="s">
        <v>10</v>
      </c>
      <c r="J98">
        <f t="shared" si="22"/>
        <v>1324</v>
      </c>
      <c r="K98" s="34">
        <f t="shared" si="23"/>
        <v>44</v>
      </c>
      <c r="L98" s="36" t="s">
        <v>4</v>
      </c>
      <c r="M98">
        <f t="shared" si="24"/>
        <v>4231</v>
      </c>
      <c r="N98" s="40">
        <f t="shared" si="25"/>
        <v>41</v>
      </c>
      <c r="O98" s="9" t="s">
        <v>21</v>
      </c>
      <c r="P98">
        <f t="shared" si="26"/>
        <v>3142</v>
      </c>
      <c r="Q98" s="43">
        <f t="shared" si="27"/>
        <v>43</v>
      </c>
      <c r="R98" s="44" t="s">
        <v>16</v>
      </c>
      <c r="S98">
        <f t="shared" si="28"/>
        <v>2314</v>
      </c>
      <c r="T98" s="49">
        <f t="shared" si="29"/>
        <v>40.000000000000014</v>
      </c>
      <c r="U98" s="36" t="s">
        <v>11</v>
      </c>
      <c r="V98">
        <f t="shared" si="30"/>
        <v>1342</v>
      </c>
      <c r="W98" s="40">
        <f t="shared" si="31"/>
        <v>28.000000000000014</v>
      </c>
      <c r="X98" s="9" t="s">
        <v>26</v>
      </c>
      <c r="Y98">
        <f t="shared" si="32"/>
        <v>4123</v>
      </c>
      <c r="Z98" s="43">
        <f t="shared" si="33"/>
        <v>50</v>
      </c>
      <c r="AA98" s="44" t="s">
        <v>9</v>
      </c>
      <c r="AB98">
        <f t="shared" si="34"/>
        <v>1243</v>
      </c>
      <c r="AC98" s="49">
        <f t="shared" si="35"/>
        <v>50</v>
      </c>
      <c r="AD98" s="7">
        <v>15</v>
      </c>
      <c r="AE98" s="13">
        <v>25</v>
      </c>
      <c r="AF98" s="13">
        <v>30</v>
      </c>
      <c r="AG98" s="13">
        <v>25</v>
      </c>
      <c r="AH98" s="15">
        <f t="shared" si="36"/>
        <v>80</v>
      </c>
      <c r="AI98" s="17">
        <f t="shared" si="37"/>
        <v>15</v>
      </c>
      <c r="AJ98" s="19">
        <f t="shared" si="38"/>
        <v>342</v>
      </c>
      <c r="AK98" s="4">
        <f t="shared" si="39"/>
        <v>437</v>
      </c>
      <c r="AM98" s="6"/>
      <c r="AN98" s="6"/>
    </row>
    <row r="99" spans="1:40" x14ac:dyDescent="0.2">
      <c r="B99" s="55">
        <v>734</v>
      </c>
      <c r="C99" t="s">
        <v>94</v>
      </c>
      <c r="D99" t="s">
        <v>95</v>
      </c>
      <c r="E99" s="4" t="s">
        <v>89</v>
      </c>
      <c r="F99" s="23" t="s">
        <v>22</v>
      </c>
      <c r="G99">
        <f t="shared" si="20"/>
        <v>3214</v>
      </c>
      <c r="H99" s="26">
        <f t="shared" si="21"/>
        <v>50</v>
      </c>
      <c r="I99" s="29" t="s">
        <v>15</v>
      </c>
      <c r="J99">
        <f t="shared" si="22"/>
        <v>2143</v>
      </c>
      <c r="K99" s="34">
        <f t="shared" si="23"/>
        <v>35</v>
      </c>
      <c r="L99" s="36" t="s">
        <v>28</v>
      </c>
      <c r="M99">
        <f t="shared" si="24"/>
        <v>4213</v>
      </c>
      <c r="N99" s="40">
        <f t="shared" si="25"/>
        <v>48</v>
      </c>
      <c r="O99" s="9" t="s">
        <v>14</v>
      </c>
      <c r="P99">
        <f t="shared" si="26"/>
        <v>2134</v>
      </c>
      <c r="Q99" s="43">
        <f t="shared" si="27"/>
        <v>40</v>
      </c>
      <c r="R99" s="44" t="s">
        <v>20</v>
      </c>
      <c r="S99">
        <f t="shared" si="28"/>
        <v>3124</v>
      </c>
      <c r="T99" s="49">
        <f t="shared" si="29"/>
        <v>38.000000000000021</v>
      </c>
      <c r="U99" s="36" t="s">
        <v>19</v>
      </c>
      <c r="V99">
        <f t="shared" si="30"/>
        <v>2431</v>
      </c>
      <c r="W99" s="40">
        <f t="shared" si="31"/>
        <v>40.000000000000028</v>
      </c>
      <c r="X99" s="9" t="s">
        <v>14</v>
      </c>
      <c r="Y99">
        <f t="shared" si="32"/>
        <v>2134</v>
      </c>
      <c r="Z99" s="43">
        <f t="shared" si="33"/>
        <v>28.999999999999993</v>
      </c>
      <c r="AA99" s="44" t="s">
        <v>11</v>
      </c>
      <c r="AB99">
        <f t="shared" si="34"/>
        <v>1342</v>
      </c>
      <c r="AC99" s="49">
        <f t="shared" si="35"/>
        <v>35.999999999999943</v>
      </c>
      <c r="AD99" s="7">
        <v>25</v>
      </c>
      <c r="AE99" s="13">
        <v>27</v>
      </c>
      <c r="AF99" s="13">
        <v>34</v>
      </c>
      <c r="AG99" s="13">
        <v>30</v>
      </c>
      <c r="AH99" s="15">
        <f t="shared" si="36"/>
        <v>91</v>
      </c>
      <c r="AI99" s="17">
        <f t="shared" si="37"/>
        <v>25</v>
      </c>
      <c r="AJ99" s="19">
        <f t="shared" si="38"/>
        <v>316</v>
      </c>
      <c r="AK99" s="4">
        <f t="shared" si="39"/>
        <v>432</v>
      </c>
      <c r="AM99" s="6"/>
      <c r="AN99" s="6"/>
    </row>
    <row r="100" spans="1:40" x14ac:dyDescent="0.2">
      <c r="B100" s="55">
        <v>733</v>
      </c>
      <c r="C100" t="s">
        <v>92</v>
      </c>
      <c r="D100" t="s">
        <v>93</v>
      </c>
      <c r="E100" s="4" t="s">
        <v>89</v>
      </c>
      <c r="F100" s="23" t="s">
        <v>23</v>
      </c>
      <c r="G100">
        <f t="shared" si="20"/>
        <v>3241</v>
      </c>
      <c r="H100" s="26">
        <f t="shared" si="21"/>
        <v>46.000000000000014</v>
      </c>
      <c r="I100" s="29" t="s">
        <v>17</v>
      </c>
      <c r="J100">
        <f t="shared" si="22"/>
        <v>2341</v>
      </c>
      <c r="K100" s="34">
        <f t="shared" si="23"/>
        <v>43</v>
      </c>
      <c r="L100" s="36" t="s">
        <v>16</v>
      </c>
      <c r="M100">
        <f t="shared" si="24"/>
        <v>2314</v>
      </c>
      <c r="N100" s="40">
        <f t="shared" si="25"/>
        <v>23</v>
      </c>
      <c r="O100" s="9" t="s">
        <v>20</v>
      </c>
      <c r="P100">
        <f t="shared" si="26"/>
        <v>3124</v>
      </c>
      <c r="Q100" s="43">
        <f t="shared" si="27"/>
        <v>48</v>
      </c>
      <c r="R100" s="44" t="s">
        <v>4</v>
      </c>
      <c r="S100">
        <f t="shared" si="28"/>
        <v>4231</v>
      </c>
      <c r="T100" s="49">
        <f t="shared" si="29"/>
        <v>36.000000000000007</v>
      </c>
      <c r="U100" s="36" t="s">
        <v>15</v>
      </c>
      <c r="V100">
        <f t="shared" si="30"/>
        <v>2143</v>
      </c>
      <c r="W100" s="40">
        <f t="shared" si="31"/>
        <v>42.000000000000014</v>
      </c>
      <c r="X100" s="9" t="s">
        <v>11</v>
      </c>
      <c r="Y100">
        <f t="shared" si="32"/>
        <v>1342</v>
      </c>
      <c r="Z100" s="43">
        <f t="shared" si="33"/>
        <v>35.999999999999986</v>
      </c>
      <c r="AA100" s="44" t="s">
        <v>14</v>
      </c>
      <c r="AB100">
        <f t="shared" si="34"/>
        <v>2134</v>
      </c>
      <c r="AC100" s="49">
        <f t="shared" si="35"/>
        <v>42.999999999999972</v>
      </c>
      <c r="AD100" s="7">
        <v>15</v>
      </c>
      <c r="AE100" s="13">
        <v>30</v>
      </c>
      <c r="AF100" s="13">
        <v>32</v>
      </c>
      <c r="AG100" s="13">
        <v>35</v>
      </c>
      <c r="AH100" s="15">
        <f t="shared" si="36"/>
        <v>97</v>
      </c>
      <c r="AI100" s="17">
        <f t="shared" si="37"/>
        <v>15</v>
      </c>
      <c r="AJ100" s="19">
        <f t="shared" si="38"/>
        <v>317</v>
      </c>
      <c r="AK100" s="4">
        <f t="shared" si="39"/>
        <v>429</v>
      </c>
      <c r="AM100" s="6"/>
      <c r="AN100" s="6"/>
    </row>
    <row r="101" spans="1:40" x14ac:dyDescent="0.2">
      <c r="B101">
        <v>894</v>
      </c>
      <c r="C101" t="s">
        <v>173</v>
      </c>
      <c r="D101" t="s">
        <v>175</v>
      </c>
      <c r="E101" s="4" t="s">
        <v>169</v>
      </c>
      <c r="F101" s="23" t="s">
        <v>4</v>
      </c>
      <c r="G101">
        <f t="shared" si="20"/>
        <v>4231</v>
      </c>
      <c r="H101" s="26">
        <f t="shared" si="21"/>
        <v>26.000000000000043</v>
      </c>
      <c r="I101" s="29" t="s">
        <v>15</v>
      </c>
      <c r="J101">
        <f t="shared" si="22"/>
        <v>2143</v>
      </c>
      <c r="K101" s="34">
        <f t="shared" si="23"/>
        <v>35</v>
      </c>
      <c r="L101" s="36" t="s">
        <v>26</v>
      </c>
      <c r="M101">
        <f t="shared" si="24"/>
        <v>4123</v>
      </c>
      <c r="N101" s="40">
        <f t="shared" si="25"/>
        <v>50</v>
      </c>
      <c r="O101" s="9" t="s">
        <v>14</v>
      </c>
      <c r="P101">
        <f t="shared" si="26"/>
        <v>2134</v>
      </c>
      <c r="Q101" s="43">
        <f t="shared" si="27"/>
        <v>40</v>
      </c>
      <c r="R101" s="44" t="s">
        <v>22</v>
      </c>
      <c r="S101">
        <f t="shared" si="28"/>
        <v>3214</v>
      </c>
      <c r="T101" s="49">
        <f t="shared" si="29"/>
        <v>36.000000000000021</v>
      </c>
      <c r="U101" s="36" t="s">
        <v>19</v>
      </c>
      <c r="V101">
        <f t="shared" si="30"/>
        <v>2431</v>
      </c>
      <c r="W101" s="40">
        <f t="shared" si="31"/>
        <v>40.000000000000028</v>
      </c>
      <c r="X101" s="9" t="s">
        <v>8</v>
      </c>
      <c r="Y101">
        <f t="shared" si="32"/>
        <v>1234</v>
      </c>
      <c r="Z101" s="43">
        <f t="shared" si="33"/>
        <v>32.999999999999993</v>
      </c>
      <c r="AA101" s="44" t="s">
        <v>8</v>
      </c>
      <c r="AB101">
        <f t="shared" si="34"/>
        <v>1234</v>
      </c>
      <c r="AC101" s="49">
        <f t="shared" si="35"/>
        <v>47.999999999999972</v>
      </c>
      <c r="AD101" s="7">
        <v>15</v>
      </c>
      <c r="AE101" s="13">
        <v>32</v>
      </c>
      <c r="AF101" s="13">
        <v>30</v>
      </c>
      <c r="AG101" s="13">
        <v>40</v>
      </c>
      <c r="AH101" s="15">
        <f t="shared" si="36"/>
        <v>102</v>
      </c>
      <c r="AI101" s="17">
        <f t="shared" si="37"/>
        <v>15</v>
      </c>
      <c r="AJ101" s="19">
        <f t="shared" si="38"/>
        <v>308.00000000000011</v>
      </c>
      <c r="AK101" s="4">
        <f t="shared" si="39"/>
        <v>425.00000000000011</v>
      </c>
      <c r="AM101" s="6"/>
      <c r="AN101" s="6"/>
    </row>
    <row r="102" spans="1:40" x14ac:dyDescent="0.2">
      <c r="B102" s="55">
        <v>842</v>
      </c>
      <c r="C102" t="s">
        <v>152</v>
      </c>
      <c r="D102" t="s">
        <v>153</v>
      </c>
      <c r="E102" s="4" t="s">
        <v>151</v>
      </c>
      <c r="F102" s="23" t="s">
        <v>9</v>
      </c>
      <c r="G102">
        <f t="shared" si="20"/>
        <v>1243</v>
      </c>
      <c r="H102" s="26">
        <f t="shared" si="21"/>
        <v>28.000000000000014</v>
      </c>
      <c r="I102" s="29" t="s">
        <v>30</v>
      </c>
      <c r="J102">
        <f t="shared" si="22"/>
        <v>4321</v>
      </c>
      <c r="K102" s="34">
        <f t="shared" si="23"/>
        <v>29</v>
      </c>
      <c r="L102" s="36" t="s">
        <v>28</v>
      </c>
      <c r="M102">
        <f t="shared" si="24"/>
        <v>4213</v>
      </c>
      <c r="N102" s="40">
        <f t="shared" si="25"/>
        <v>48</v>
      </c>
      <c r="O102" s="9" t="s">
        <v>19</v>
      </c>
      <c r="P102">
        <f t="shared" si="26"/>
        <v>2431</v>
      </c>
      <c r="Q102" s="43">
        <f t="shared" si="27"/>
        <v>18</v>
      </c>
      <c r="R102" s="44" t="s">
        <v>15</v>
      </c>
      <c r="S102">
        <f t="shared" si="28"/>
        <v>2143</v>
      </c>
      <c r="T102" s="49">
        <f t="shared" si="29"/>
        <v>48</v>
      </c>
      <c r="U102" s="36" t="s">
        <v>14</v>
      </c>
      <c r="V102">
        <f t="shared" si="30"/>
        <v>2134</v>
      </c>
      <c r="W102" s="40">
        <f t="shared" si="31"/>
        <v>48</v>
      </c>
      <c r="X102" s="9" t="s">
        <v>13</v>
      </c>
      <c r="Y102">
        <f t="shared" si="32"/>
        <v>1432</v>
      </c>
      <c r="Z102" s="43">
        <f t="shared" si="33"/>
        <v>44.999999999999993</v>
      </c>
      <c r="AA102" s="44" t="s">
        <v>22</v>
      </c>
      <c r="AB102">
        <f t="shared" si="34"/>
        <v>3214</v>
      </c>
      <c r="AC102" s="49">
        <f t="shared" si="35"/>
        <v>23.999999999999915</v>
      </c>
      <c r="AD102" s="7">
        <v>20</v>
      </c>
      <c r="AE102" s="13">
        <v>38</v>
      </c>
      <c r="AF102" s="13">
        <v>39</v>
      </c>
      <c r="AG102" s="13">
        <v>40</v>
      </c>
      <c r="AH102" s="15">
        <f t="shared" si="36"/>
        <v>117</v>
      </c>
      <c r="AI102" s="17">
        <f t="shared" si="37"/>
        <v>20</v>
      </c>
      <c r="AJ102" s="19">
        <f t="shared" si="38"/>
        <v>287.99999999999989</v>
      </c>
      <c r="AK102" s="4">
        <f t="shared" si="39"/>
        <v>424.99999999999989</v>
      </c>
      <c r="AM102" s="6"/>
      <c r="AN102" s="6"/>
    </row>
    <row r="103" spans="1:40" x14ac:dyDescent="0.2">
      <c r="B103" s="55">
        <v>812</v>
      </c>
      <c r="C103" t="s">
        <v>135</v>
      </c>
      <c r="D103" t="s">
        <v>136</v>
      </c>
      <c r="E103" s="4" t="s">
        <v>134</v>
      </c>
      <c r="F103" s="23" t="s">
        <v>19</v>
      </c>
      <c r="G103">
        <f t="shared" si="20"/>
        <v>2431</v>
      </c>
      <c r="H103" s="26">
        <f t="shared" si="21"/>
        <v>34.000000000000028</v>
      </c>
      <c r="I103" s="29" t="s">
        <v>17</v>
      </c>
      <c r="J103">
        <f t="shared" si="22"/>
        <v>2341</v>
      </c>
      <c r="K103" s="34">
        <f t="shared" si="23"/>
        <v>43</v>
      </c>
      <c r="L103" s="36" t="s">
        <v>20</v>
      </c>
      <c r="M103">
        <f t="shared" si="24"/>
        <v>3124</v>
      </c>
      <c r="N103" s="40">
        <f t="shared" si="25"/>
        <v>20</v>
      </c>
      <c r="O103" s="9" t="s">
        <v>10</v>
      </c>
      <c r="P103">
        <f t="shared" si="26"/>
        <v>1324</v>
      </c>
      <c r="Q103" s="43">
        <f t="shared" si="27"/>
        <v>50</v>
      </c>
      <c r="R103" s="44" t="s">
        <v>14</v>
      </c>
      <c r="S103">
        <f t="shared" si="28"/>
        <v>2134</v>
      </c>
      <c r="T103" s="49">
        <f t="shared" si="29"/>
        <v>46.000000000000007</v>
      </c>
      <c r="U103" s="36" t="s">
        <v>15</v>
      </c>
      <c r="V103">
        <f t="shared" si="30"/>
        <v>2143</v>
      </c>
      <c r="W103" s="40">
        <f t="shared" si="31"/>
        <v>42.000000000000014</v>
      </c>
      <c r="X103" s="9" t="s">
        <v>15</v>
      </c>
      <c r="Y103">
        <f t="shared" si="32"/>
        <v>2143</v>
      </c>
      <c r="Z103" s="43">
        <f t="shared" si="33"/>
        <v>38</v>
      </c>
      <c r="AA103" s="44" t="s">
        <v>18</v>
      </c>
      <c r="AB103">
        <f t="shared" si="34"/>
        <v>2413</v>
      </c>
      <c r="AC103" s="49">
        <f t="shared" si="35"/>
        <v>35</v>
      </c>
      <c r="AD103" s="7">
        <v>20</v>
      </c>
      <c r="AE103" s="13">
        <v>34</v>
      </c>
      <c r="AF103" s="13">
        <v>31</v>
      </c>
      <c r="AG103" s="13">
        <v>30</v>
      </c>
      <c r="AH103" s="15">
        <f t="shared" si="36"/>
        <v>95</v>
      </c>
      <c r="AI103" s="17">
        <f t="shared" si="37"/>
        <v>20</v>
      </c>
      <c r="AJ103" s="19">
        <f t="shared" si="38"/>
        <v>308.00000000000006</v>
      </c>
      <c r="AK103" s="4">
        <f t="shared" si="39"/>
        <v>423.00000000000006</v>
      </c>
      <c r="AM103" s="6"/>
      <c r="AN103" s="6"/>
    </row>
    <row r="104" spans="1:40" x14ac:dyDescent="0.2">
      <c r="B104" s="55">
        <v>714</v>
      </c>
      <c r="C104" t="s">
        <v>80</v>
      </c>
      <c r="D104" t="s">
        <v>81</v>
      </c>
      <c r="E104" s="4" t="s">
        <v>75</v>
      </c>
      <c r="F104" s="23" t="s">
        <v>30</v>
      </c>
      <c r="G104">
        <f t="shared" si="20"/>
        <v>4321</v>
      </c>
      <c r="H104" s="26">
        <f t="shared" si="21"/>
        <v>28.000000000000043</v>
      </c>
      <c r="I104" s="29" t="s">
        <v>30</v>
      </c>
      <c r="J104">
        <f t="shared" si="22"/>
        <v>4321</v>
      </c>
      <c r="K104" s="34">
        <f t="shared" si="23"/>
        <v>29</v>
      </c>
      <c r="L104" s="36" t="s">
        <v>28</v>
      </c>
      <c r="M104">
        <f t="shared" si="24"/>
        <v>4213</v>
      </c>
      <c r="N104" s="40">
        <f t="shared" si="25"/>
        <v>48</v>
      </c>
      <c r="O104" s="9" t="s">
        <v>24</v>
      </c>
      <c r="P104">
        <f t="shared" si="26"/>
        <v>3412</v>
      </c>
      <c r="Q104" s="43">
        <f t="shared" si="27"/>
        <v>32</v>
      </c>
      <c r="R104" s="44" t="s">
        <v>11</v>
      </c>
      <c r="S104">
        <f t="shared" si="28"/>
        <v>1342</v>
      </c>
      <c r="T104" s="49">
        <f t="shared" si="29"/>
        <v>42.000000000000014</v>
      </c>
      <c r="U104" s="36" t="s">
        <v>15</v>
      </c>
      <c r="V104">
        <f t="shared" si="30"/>
        <v>2143</v>
      </c>
      <c r="W104" s="40">
        <f t="shared" si="31"/>
        <v>42.000000000000014</v>
      </c>
      <c r="X104" s="9" t="s">
        <v>26</v>
      </c>
      <c r="Y104">
        <f t="shared" si="32"/>
        <v>4123</v>
      </c>
      <c r="Z104" s="43">
        <f t="shared" si="33"/>
        <v>50</v>
      </c>
      <c r="AA104" s="44" t="s">
        <v>8</v>
      </c>
      <c r="AB104">
        <f t="shared" si="34"/>
        <v>1234</v>
      </c>
      <c r="AC104" s="49">
        <f t="shared" si="35"/>
        <v>47.999999999999972</v>
      </c>
      <c r="AD104" s="7">
        <v>15</v>
      </c>
      <c r="AE104" s="13">
        <v>25</v>
      </c>
      <c r="AF104" s="13">
        <v>30</v>
      </c>
      <c r="AG104" s="13">
        <v>32</v>
      </c>
      <c r="AH104" s="15">
        <f t="shared" si="36"/>
        <v>87</v>
      </c>
      <c r="AI104" s="17">
        <f t="shared" si="37"/>
        <v>15</v>
      </c>
      <c r="AJ104" s="19">
        <f t="shared" si="38"/>
        <v>319</v>
      </c>
      <c r="AK104" s="4">
        <f t="shared" si="39"/>
        <v>421</v>
      </c>
      <c r="AM104" s="6"/>
      <c r="AN104" s="6"/>
    </row>
    <row r="105" spans="1:40" x14ac:dyDescent="0.2">
      <c r="A105" t="s">
        <v>42</v>
      </c>
      <c r="B105" s="55">
        <v>774</v>
      </c>
      <c r="C105" t="s">
        <v>163</v>
      </c>
      <c r="D105" t="s">
        <v>164</v>
      </c>
      <c r="E105" s="4" t="s">
        <v>119</v>
      </c>
      <c r="F105" s="23" t="s">
        <v>25</v>
      </c>
      <c r="G105">
        <f t="shared" si="20"/>
        <v>3421</v>
      </c>
      <c r="H105" s="26">
        <f t="shared" si="21"/>
        <v>38.000000000000028</v>
      </c>
      <c r="I105" s="29" t="s">
        <v>25</v>
      </c>
      <c r="J105">
        <f t="shared" si="22"/>
        <v>3421</v>
      </c>
      <c r="K105" s="34">
        <f t="shared" si="23"/>
        <v>38</v>
      </c>
      <c r="L105" s="36" t="s">
        <v>9</v>
      </c>
      <c r="M105">
        <f t="shared" si="24"/>
        <v>1243</v>
      </c>
      <c r="N105" s="40">
        <f t="shared" si="25"/>
        <v>42</v>
      </c>
      <c r="O105" s="9" t="s">
        <v>8</v>
      </c>
      <c r="P105">
        <f t="shared" si="26"/>
        <v>1234</v>
      </c>
      <c r="Q105" s="43">
        <f t="shared" si="27"/>
        <v>46</v>
      </c>
      <c r="R105" s="44" t="s">
        <v>11</v>
      </c>
      <c r="S105">
        <f t="shared" si="28"/>
        <v>1342</v>
      </c>
      <c r="T105" s="49">
        <f t="shared" si="29"/>
        <v>42.000000000000014</v>
      </c>
      <c r="U105" s="36" t="s">
        <v>17</v>
      </c>
      <c r="V105">
        <f t="shared" si="30"/>
        <v>2341</v>
      </c>
      <c r="W105" s="40">
        <f t="shared" si="31"/>
        <v>46.000000000000014</v>
      </c>
      <c r="X105" s="9" t="s">
        <v>23</v>
      </c>
      <c r="Y105">
        <f t="shared" si="32"/>
        <v>3241</v>
      </c>
      <c r="Z105" s="43">
        <f t="shared" si="33"/>
        <v>20.999999999999979</v>
      </c>
      <c r="AA105" s="44" t="s">
        <v>13</v>
      </c>
      <c r="AB105">
        <f t="shared" si="34"/>
        <v>1432</v>
      </c>
      <c r="AC105" s="49">
        <f t="shared" si="35"/>
        <v>37.999999999999972</v>
      </c>
      <c r="AD105" s="7">
        <v>20</v>
      </c>
      <c r="AE105" s="13">
        <v>28</v>
      </c>
      <c r="AF105" s="13">
        <v>30</v>
      </c>
      <c r="AG105" s="13">
        <v>30</v>
      </c>
      <c r="AH105" s="15">
        <f t="shared" si="36"/>
        <v>88</v>
      </c>
      <c r="AI105" s="17">
        <f t="shared" si="37"/>
        <v>20</v>
      </c>
      <c r="AJ105" s="19">
        <f t="shared" si="38"/>
        <v>311</v>
      </c>
      <c r="AK105" s="4">
        <f t="shared" si="39"/>
        <v>419</v>
      </c>
      <c r="AM105" s="6"/>
      <c r="AN105" s="6"/>
    </row>
    <row r="106" spans="1:40" x14ac:dyDescent="0.2">
      <c r="B106" s="55">
        <v>764</v>
      </c>
      <c r="C106" t="s">
        <v>112</v>
      </c>
      <c r="D106" t="s">
        <v>113</v>
      </c>
      <c r="E106" s="4" t="s">
        <v>111</v>
      </c>
      <c r="F106" s="23" t="s">
        <v>4</v>
      </c>
      <c r="G106">
        <f t="shared" si="20"/>
        <v>4231</v>
      </c>
      <c r="H106" s="26">
        <f t="shared" si="21"/>
        <v>26.000000000000043</v>
      </c>
      <c r="I106" s="29" t="s">
        <v>12</v>
      </c>
      <c r="J106">
        <f t="shared" si="22"/>
        <v>1423</v>
      </c>
      <c r="K106" s="34">
        <f t="shared" si="23"/>
        <v>26</v>
      </c>
      <c r="L106" s="36" t="s">
        <v>4</v>
      </c>
      <c r="M106">
        <f t="shared" si="24"/>
        <v>4231</v>
      </c>
      <c r="N106" s="40">
        <f t="shared" si="25"/>
        <v>41</v>
      </c>
      <c r="O106" s="9" t="s">
        <v>20</v>
      </c>
      <c r="P106">
        <f t="shared" si="26"/>
        <v>3124</v>
      </c>
      <c r="Q106" s="43">
        <f t="shared" si="27"/>
        <v>48</v>
      </c>
      <c r="R106" s="44" t="s">
        <v>23</v>
      </c>
      <c r="S106">
        <f t="shared" si="28"/>
        <v>3241</v>
      </c>
      <c r="T106" s="49">
        <f t="shared" si="29"/>
        <v>32.000000000000021</v>
      </c>
      <c r="U106" s="36" t="s">
        <v>19</v>
      </c>
      <c r="V106">
        <f t="shared" si="30"/>
        <v>2431</v>
      </c>
      <c r="W106" s="40">
        <f t="shared" si="31"/>
        <v>40.000000000000028</v>
      </c>
      <c r="X106" s="9" t="s">
        <v>12</v>
      </c>
      <c r="Y106">
        <f t="shared" si="32"/>
        <v>1423</v>
      </c>
      <c r="Z106" s="43">
        <f t="shared" si="33"/>
        <v>48</v>
      </c>
      <c r="AA106" s="44" t="s">
        <v>8</v>
      </c>
      <c r="AB106">
        <f t="shared" si="34"/>
        <v>1234</v>
      </c>
      <c r="AC106" s="49">
        <f t="shared" si="35"/>
        <v>47.999999999999972</v>
      </c>
      <c r="AD106" s="7">
        <v>25</v>
      </c>
      <c r="AE106" s="13">
        <v>25</v>
      </c>
      <c r="AF106" s="13">
        <v>28</v>
      </c>
      <c r="AG106" s="13">
        <v>30</v>
      </c>
      <c r="AH106" s="15">
        <f t="shared" si="36"/>
        <v>83</v>
      </c>
      <c r="AI106" s="17">
        <f t="shared" si="37"/>
        <v>25</v>
      </c>
      <c r="AJ106" s="19">
        <f t="shared" si="38"/>
        <v>309.00000000000011</v>
      </c>
      <c r="AK106" s="4">
        <f t="shared" si="39"/>
        <v>417.00000000000011</v>
      </c>
      <c r="AM106" s="6"/>
      <c r="AN106" s="6"/>
    </row>
    <row r="107" spans="1:40" x14ac:dyDescent="0.2">
      <c r="A107">
        <v>342</v>
      </c>
      <c r="B107" s="55">
        <v>761</v>
      </c>
      <c r="C107" t="s">
        <v>106</v>
      </c>
      <c r="D107" t="s">
        <v>107</v>
      </c>
      <c r="E107" s="4" t="s">
        <v>111</v>
      </c>
      <c r="F107" s="23" t="s">
        <v>10</v>
      </c>
      <c r="G107">
        <f t="shared" si="20"/>
        <v>1324</v>
      </c>
      <c r="H107" s="26">
        <f t="shared" si="21"/>
        <v>40</v>
      </c>
      <c r="I107" s="29" t="s">
        <v>19</v>
      </c>
      <c r="J107">
        <f t="shared" si="22"/>
        <v>2431</v>
      </c>
      <c r="K107" s="34">
        <f t="shared" si="23"/>
        <v>34</v>
      </c>
      <c r="L107" s="36" t="s">
        <v>30</v>
      </c>
      <c r="M107">
        <f t="shared" si="24"/>
        <v>4321</v>
      </c>
      <c r="N107" s="40">
        <f t="shared" si="25"/>
        <v>36</v>
      </c>
      <c r="O107" s="9" t="s">
        <v>30</v>
      </c>
      <c r="P107">
        <f t="shared" si="26"/>
        <v>4321</v>
      </c>
      <c r="Q107" s="43">
        <f t="shared" si="27"/>
        <v>17</v>
      </c>
      <c r="R107" s="44" t="s">
        <v>20</v>
      </c>
      <c r="S107">
        <f t="shared" si="28"/>
        <v>3124</v>
      </c>
      <c r="T107" s="49">
        <f t="shared" si="29"/>
        <v>38.000000000000021</v>
      </c>
      <c r="U107" s="36" t="s">
        <v>15</v>
      </c>
      <c r="V107">
        <f t="shared" si="30"/>
        <v>2143</v>
      </c>
      <c r="W107" s="40">
        <f t="shared" si="31"/>
        <v>42.000000000000014</v>
      </c>
      <c r="X107" s="9" t="s">
        <v>18</v>
      </c>
      <c r="Y107">
        <f t="shared" si="32"/>
        <v>2413</v>
      </c>
      <c r="Z107" s="43">
        <f t="shared" si="33"/>
        <v>40</v>
      </c>
      <c r="AA107" s="44" t="s">
        <v>9</v>
      </c>
      <c r="AB107">
        <f t="shared" si="34"/>
        <v>1243</v>
      </c>
      <c r="AC107" s="49">
        <f t="shared" si="35"/>
        <v>50</v>
      </c>
      <c r="AD107" s="7">
        <v>20</v>
      </c>
      <c r="AE107" s="13">
        <v>35</v>
      </c>
      <c r="AF107" s="13">
        <v>30</v>
      </c>
      <c r="AG107" s="13">
        <v>34</v>
      </c>
      <c r="AH107" s="15">
        <f t="shared" si="36"/>
        <v>99</v>
      </c>
      <c r="AI107" s="17">
        <f t="shared" si="37"/>
        <v>20</v>
      </c>
      <c r="AJ107" s="19">
        <f t="shared" si="38"/>
        <v>297.00000000000006</v>
      </c>
      <c r="AK107" s="4">
        <f t="shared" si="39"/>
        <v>416.00000000000006</v>
      </c>
      <c r="AM107" s="6"/>
      <c r="AN107" s="6"/>
    </row>
    <row r="108" spans="1:40" x14ac:dyDescent="0.2">
      <c r="B108" s="55">
        <v>814</v>
      </c>
      <c r="C108" t="s">
        <v>139</v>
      </c>
      <c r="D108" t="s">
        <v>140</v>
      </c>
      <c r="E108" s="4" t="s">
        <v>134</v>
      </c>
      <c r="F108" s="23" t="s">
        <v>11</v>
      </c>
      <c r="G108">
        <f t="shared" si="20"/>
        <v>1342</v>
      </c>
      <c r="H108" s="26">
        <f t="shared" si="21"/>
        <v>32.000000000000014</v>
      </c>
      <c r="I108" s="29" t="s">
        <v>11</v>
      </c>
      <c r="J108">
        <f t="shared" si="22"/>
        <v>1342</v>
      </c>
      <c r="K108" s="34">
        <f t="shared" si="23"/>
        <v>37</v>
      </c>
      <c r="L108" s="36" t="s">
        <v>27</v>
      </c>
      <c r="M108">
        <f t="shared" si="24"/>
        <v>4132</v>
      </c>
      <c r="N108" s="40">
        <f t="shared" si="25"/>
        <v>45</v>
      </c>
      <c r="O108" s="9" t="s">
        <v>10</v>
      </c>
      <c r="P108">
        <f t="shared" si="26"/>
        <v>1324</v>
      </c>
      <c r="Q108" s="43">
        <f t="shared" si="27"/>
        <v>50</v>
      </c>
      <c r="R108" s="44" t="s">
        <v>25</v>
      </c>
      <c r="S108">
        <f t="shared" si="28"/>
        <v>3421</v>
      </c>
      <c r="T108" s="49">
        <f t="shared" si="29"/>
        <v>30.000000000000021</v>
      </c>
      <c r="U108" s="36" t="s">
        <v>11</v>
      </c>
      <c r="V108">
        <f t="shared" si="30"/>
        <v>1342</v>
      </c>
      <c r="W108" s="40">
        <f t="shared" si="31"/>
        <v>28.000000000000014</v>
      </c>
      <c r="X108" s="9" t="s">
        <v>8</v>
      </c>
      <c r="Y108">
        <f t="shared" si="32"/>
        <v>1234</v>
      </c>
      <c r="Z108" s="43">
        <f t="shared" si="33"/>
        <v>32.999999999999993</v>
      </c>
      <c r="AA108" s="44" t="s">
        <v>10</v>
      </c>
      <c r="AB108">
        <f t="shared" si="34"/>
        <v>1324</v>
      </c>
      <c r="AC108" s="49">
        <f t="shared" si="35"/>
        <v>40.999999999999943</v>
      </c>
      <c r="AD108" s="7">
        <v>30</v>
      </c>
      <c r="AE108" s="13">
        <v>21</v>
      </c>
      <c r="AF108" s="13">
        <v>35</v>
      </c>
      <c r="AG108" s="13">
        <v>33</v>
      </c>
      <c r="AH108" s="15">
        <f t="shared" si="36"/>
        <v>89</v>
      </c>
      <c r="AI108" s="17">
        <f t="shared" si="37"/>
        <v>30</v>
      </c>
      <c r="AJ108" s="19">
        <f t="shared" si="38"/>
        <v>296</v>
      </c>
      <c r="AK108" s="4">
        <f t="shared" si="39"/>
        <v>415</v>
      </c>
      <c r="AM108" s="6"/>
      <c r="AN108" s="6"/>
    </row>
    <row r="109" spans="1:40" x14ac:dyDescent="0.2">
      <c r="B109">
        <v>882</v>
      </c>
      <c r="C109" t="s">
        <v>187</v>
      </c>
      <c r="D109" t="s">
        <v>188</v>
      </c>
      <c r="E109" s="4" t="s">
        <v>186</v>
      </c>
      <c r="F109" s="23" t="s">
        <v>25</v>
      </c>
      <c r="G109">
        <f t="shared" si="20"/>
        <v>3421</v>
      </c>
      <c r="H109" s="26">
        <f t="shared" si="21"/>
        <v>38.000000000000028</v>
      </c>
      <c r="I109" s="29" t="s">
        <v>12</v>
      </c>
      <c r="J109">
        <f t="shared" si="22"/>
        <v>1423</v>
      </c>
      <c r="K109" s="34">
        <f t="shared" si="23"/>
        <v>26</v>
      </c>
      <c r="L109" s="36" t="s">
        <v>26</v>
      </c>
      <c r="M109">
        <f t="shared" si="24"/>
        <v>4123</v>
      </c>
      <c r="N109" s="40">
        <f t="shared" si="25"/>
        <v>50</v>
      </c>
      <c r="O109" s="9" t="s">
        <v>29</v>
      </c>
      <c r="P109">
        <f t="shared" si="26"/>
        <v>4312</v>
      </c>
      <c r="Q109" s="43">
        <f t="shared" si="27"/>
        <v>23</v>
      </c>
      <c r="R109" s="44" t="s">
        <v>20</v>
      </c>
      <c r="S109">
        <f t="shared" si="28"/>
        <v>3124</v>
      </c>
      <c r="T109" s="49">
        <f t="shared" si="29"/>
        <v>38.000000000000021</v>
      </c>
      <c r="U109" s="36" t="s">
        <v>15</v>
      </c>
      <c r="V109">
        <f t="shared" si="30"/>
        <v>2143</v>
      </c>
      <c r="W109" s="40">
        <f t="shared" si="31"/>
        <v>42.000000000000014</v>
      </c>
      <c r="X109" s="9" t="s">
        <v>28</v>
      </c>
      <c r="Y109">
        <f t="shared" si="32"/>
        <v>4213</v>
      </c>
      <c r="Z109" s="43">
        <f t="shared" si="33"/>
        <v>46</v>
      </c>
      <c r="AA109" s="44" t="s">
        <v>15</v>
      </c>
      <c r="AB109">
        <f t="shared" si="34"/>
        <v>2143</v>
      </c>
      <c r="AC109" s="49">
        <f t="shared" si="35"/>
        <v>45</v>
      </c>
      <c r="AD109" s="7">
        <v>5</v>
      </c>
      <c r="AE109" s="13">
        <v>30</v>
      </c>
      <c r="AF109" s="13">
        <v>31</v>
      </c>
      <c r="AG109" s="13">
        <v>40</v>
      </c>
      <c r="AH109" s="15">
        <f t="shared" si="36"/>
        <v>101</v>
      </c>
      <c r="AI109" s="17">
        <f t="shared" si="37"/>
        <v>5</v>
      </c>
      <c r="AJ109" s="19">
        <f t="shared" si="38"/>
        <v>308.00000000000006</v>
      </c>
      <c r="AK109" s="4">
        <f t="shared" si="39"/>
        <v>414.00000000000006</v>
      </c>
      <c r="AM109" s="6"/>
      <c r="AN109" s="6"/>
    </row>
    <row r="110" spans="1:40" x14ac:dyDescent="0.2">
      <c r="B110">
        <v>952</v>
      </c>
      <c r="C110" t="s">
        <v>193</v>
      </c>
      <c r="D110" t="s">
        <v>194</v>
      </c>
      <c r="E110" s="4" t="s">
        <v>197</v>
      </c>
      <c r="F110" s="23" t="s">
        <v>23</v>
      </c>
      <c r="G110">
        <f t="shared" si="20"/>
        <v>3241</v>
      </c>
      <c r="H110" s="26">
        <f t="shared" si="21"/>
        <v>46.000000000000014</v>
      </c>
      <c r="I110" s="29" t="s">
        <v>22</v>
      </c>
      <c r="J110">
        <f t="shared" si="22"/>
        <v>3214</v>
      </c>
      <c r="K110" s="34">
        <f t="shared" si="23"/>
        <v>50</v>
      </c>
      <c r="L110" s="36" t="s">
        <v>4</v>
      </c>
      <c r="M110">
        <f t="shared" si="24"/>
        <v>4231</v>
      </c>
      <c r="N110" s="40">
        <f t="shared" si="25"/>
        <v>41</v>
      </c>
      <c r="O110" s="9" t="s">
        <v>28</v>
      </c>
      <c r="P110">
        <f t="shared" si="26"/>
        <v>4213</v>
      </c>
      <c r="Q110" s="43">
        <f t="shared" si="27"/>
        <v>15</v>
      </c>
      <c r="R110" s="44" t="s">
        <v>29</v>
      </c>
      <c r="S110">
        <f t="shared" si="28"/>
        <v>4312</v>
      </c>
      <c r="T110" s="49">
        <f t="shared" si="29"/>
        <v>34.000000000000014</v>
      </c>
      <c r="U110" s="36" t="s">
        <v>19</v>
      </c>
      <c r="V110">
        <f t="shared" si="30"/>
        <v>2431</v>
      </c>
      <c r="W110" s="40">
        <f t="shared" si="31"/>
        <v>40.000000000000028</v>
      </c>
      <c r="X110" s="9" t="s">
        <v>10</v>
      </c>
      <c r="Y110">
        <f t="shared" si="32"/>
        <v>1324</v>
      </c>
      <c r="Z110" s="43">
        <f t="shared" si="33"/>
        <v>29.999999999999986</v>
      </c>
      <c r="AA110" s="44" t="s">
        <v>28</v>
      </c>
      <c r="AB110">
        <f t="shared" si="34"/>
        <v>4213</v>
      </c>
      <c r="AC110" s="49">
        <f t="shared" si="35"/>
        <v>30</v>
      </c>
      <c r="AD110" s="7">
        <v>30</v>
      </c>
      <c r="AE110" s="13">
        <v>27</v>
      </c>
      <c r="AF110" s="13">
        <v>31</v>
      </c>
      <c r="AG110" s="13">
        <v>36</v>
      </c>
      <c r="AH110" s="15">
        <f t="shared" si="36"/>
        <v>94</v>
      </c>
      <c r="AI110" s="17">
        <f t="shared" si="37"/>
        <v>30</v>
      </c>
      <c r="AJ110" s="19">
        <f t="shared" si="38"/>
        <v>286</v>
      </c>
      <c r="AK110" s="4">
        <f t="shared" si="39"/>
        <v>410</v>
      </c>
      <c r="AM110" s="6"/>
      <c r="AN110" s="6"/>
    </row>
    <row r="111" spans="1:40" x14ac:dyDescent="0.2">
      <c r="B111" s="59">
        <v>891</v>
      </c>
      <c r="C111" s="59" t="s">
        <v>167</v>
      </c>
      <c r="D111" s="59" t="s">
        <v>168</v>
      </c>
      <c r="E111" s="59" t="s">
        <v>169</v>
      </c>
      <c r="F111" s="23" t="s">
        <v>14</v>
      </c>
      <c r="G111">
        <f t="shared" si="20"/>
        <v>2134</v>
      </c>
      <c r="H111" s="26">
        <f t="shared" si="21"/>
        <v>42</v>
      </c>
      <c r="I111" s="29" t="s">
        <v>4</v>
      </c>
      <c r="J111">
        <f t="shared" si="22"/>
        <v>4231</v>
      </c>
      <c r="K111" s="34">
        <f t="shared" si="23"/>
        <v>27</v>
      </c>
      <c r="L111" s="36" t="s">
        <v>25</v>
      </c>
      <c r="M111">
        <f t="shared" si="24"/>
        <v>3421</v>
      </c>
      <c r="N111" s="40">
        <f t="shared" si="25"/>
        <v>26</v>
      </c>
      <c r="O111" s="9" t="s">
        <v>24</v>
      </c>
      <c r="P111">
        <f t="shared" si="26"/>
        <v>3412</v>
      </c>
      <c r="Q111" s="43">
        <f t="shared" si="27"/>
        <v>32</v>
      </c>
      <c r="R111" s="44" t="s">
        <v>9</v>
      </c>
      <c r="S111">
        <f t="shared" si="28"/>
        <v>1243</v>
      </c>
      <c r="T111" s="49">
        <f t="shared" si="29"/>
        <v>50</v>
      </c>
      <c r="U111" s="36" t="s">
        <v>28</v>
      </c>
      <c r="V111">
        <f t="shared" si="30"/>
        <v>4213</v>
      </c>
      <c r="W111" s="40">
        <f t="shared" si="31"/>
        <v>28.000000000000043</v>
      </c>
      <c r="X111" s="9" t="s">
        <v>28</v>
      </c>
      <c r="Y111">
        <f t="shared" si="32"/>
        <v>4213</v>
      </c>
      <c r="Z111" s="43">
        <f t="shared" si="33"/>
        <v>46</v>
      </c>
      <c r="AA111" s="44" t="s">
        <v>12</v>
      </c>
      <c r="AB111">
        <f t="shared" si="34"/>
        <v>1423</v>
      </c>
      <c r="AC111" s="49">
        <f t="shared" si="35"/>
        <v>45</v>
      </c>
      <c r="AD111" s="7">
        <v>10</v>
      </c>
      <c r="AE111" s="13">
        <v>38</v>
      </c>
      <c r="AF111" s="13">
        <v>34</v>
      </c>
      <c r="AG111" s="13">
        <v>30</v>
      </c>
      <c r="AH111" s="15">
        <f t="shared" si="36"/>
        <v>102</v>
      </c>
      <c r="AI111" s="17">
        <f t="shared" si="37"/>
        <v>10</v>
      </c>
      <c r="AJ111" s="19">
        <f t="shared" si="38"/>
        <v>296.00000000000006</v>
      </c>
      <c r="AK111" s="4">
        <f t="shared" si="39"/>
        <v>408.00000000000006</v>
      </c>
      <c r="AM111" s="6"/>
      <c r="AN111" s="6"/>
    </row>
    <row r="112" spans="1:40" x14ac:dyDescent="0.2">
      <c r="B112" s="55">
        <v>731</v>
      </c>
      <c r="C112" t="s">
        <v>87</v>
      </c>
      <c r="D112" t="s">
        <v>88</v>
      </c>
      <c r="E112" s="4" t="s">
        <v>89</v>
      </c>
      <c r="F112" s="23" t="s">
        <v>12</v>
      </c>
      <c r="G112">
        <f t="shared" si="20"/>
        <v>1423</v>
      </c>
      <c r="H112" s="26">
        <f t="shared" si="21"/>
        <v>20.000000000000028</v>
      </c>
      <c r="I112" s="29" t="s">
        <v>9</v>
      </c>
      <c r="J112">
        <f t="shared" si="22"/>
        <v>1243</v>
      </c>
      <c r="K112" s="34">
        <f t="shared" si="23"/>
        <v>33</v>
      </c>
      <c r="L112" s="36" t="s">
        <v>26</v>
      </c>
      <c r="M112">
        <f t="shared" si="24"/>
        <v>4123</v>
      </c>
      <c r="N112" s="40">
        <f t="shared" si="25"/>
        <v>50</v>
      </c>
      <c r="O112" s="9" t="s">
        <v>24</v>
      </c>
      <c r="P112">
        <f t="shared" si="26"/>
        <v>3412</v>
      </c>
      <c r="Q112" s="43">
        <f t="shared" si="27"/>
        <v>32</v>
      </c>
      <c r="R112" s="44" t="s">
        <v>12</v>
      </c>
      <c r="S112">
        <f t="shared" si="28"/>
        <v>1423</v>
      </c>
      <c r="T112" s="49">
        <f t="shared" si="29"/>
        <v>48</v>
      </c>
      <c r="U112" s="36" t="s">
        <v>4</v>
      </c>
      <c r="V112">
        <f t="shared" si="30"/>
        <v>4231</v>
      </c>
      <c r="W112" s="40">
        <f t="shared" si="31"/>
        <v>30.000000000000043</v>
      </c>
      <c r="X112" s="9" t="s">
        <v>14</v>
      </c>
      <c r="Y112">
        <f t="shared" si="32"/>
        <v>2134</v>
      </c>
      <c r="Z112" s="43">
        <f t="shared" si="33"/>
        <v>28.999999999999993</v>
      </c>
      <c r="AA112" s="44" t="s">
        <v>9</v>
      </c>
      <c r="AB112">
        <f t="shared" si="34"/>
        <v>1243</v>
      </c>
      <c r="AC112" s="49">
        <f t="shared" si="35"/>
        <v>50</v>
      </c>
      <c r="AD112" s="7">
        <v>15</v>
      </c>
      <c r="AE112" s="13">
        <v>34</v>
      </c>
      <c r="AF112" s="13">
        <v>30</v>
      </c>
      <c r="AG112" s="13">
        <v>35</v>
      </c>
      <c r="AH112" s="15">
        <f t="shared" si="36"/>
        <v>99</v>
      </c>
      <c r="AI112" s="17">
        <f t="shared" si="37"/>
        <v>15</v>
      </c>
      <c r="AJ112" s="19">
        <f t="shared" si="38"/>
        <v>292.00000000000006</v>
      </c>
      <c r="AK112" s="4">
        <f t="shared" si="39"/>
        <v>406.00000000000006</v>
      </c>
      <c r="AM112" s="6"/>
      <c r="AN112" s="6"/>
    </row>
    <row r="113" spans="1:40" x14ac:dyDescent="0.2">
      <c r="B113" s="55">
        <v>832</v>
      </c>
      <c r="C113" t="s">
        <v>145</v>
      </c>
      <c r="D113" t="s">
        <v>146</v>
      </c>
      <c r="E113" s="4" t="s">
        <v>144</v>
      </c>
      <c r="F113" s="23" t="s">
        <v>19</v>
      </c>
      <c r="G113">
        <f t="shared" si="20"/>
        <v>2431</v>
      </c>
      <c r="H113" s="26">
        <f t="shared" si="21"/>
        <v>34.000000000000028</v>
      </c>
      <c r="I113" s="29" t="s">
        <v>8</v>
      </c>
      <c r="J113">
        <f t="shared" si="22"/>
        <v>1234</v>
      </c>
      <c r="K113" s="34">
        <f t="shared" si="23"/>
        <v>42</v>
      </c>
      <c r="L113" s="36" t="s">
        <v>29</v>
      </c>
      <c r="M113">
        <f t="shared" si="24"/>
        <v>4312</v>
      </c>
      <c r="N113" s="40">
        <f t="shared" si="25"/>
        <v>38</v>
      </c>
      <c r="O113" s="9" t="s">
        <v>29</v>
      </c>
      <c r="P113">
        <f t="shared" si="26"/>
        <v>4312</v>
      </c>
      <c r="Q113" s="43">
        <f t="shared" si="27"/>
        <v>23</v>
      </c>
      <c r="R113" s="44" t="s">
        <v>23</v>
      </c>
      <c r="S113">
        <f t="shared" si="28"/>
        <v>3241</v>
      </c>
      <c r="T113" s="49">
        <f t="shared" si="29"/>
        <v>32.000000000000021</v>
      </c>
      <c r="U113" s="36" t="s">
        <v>19</v>
      </c>
      <c r="V113">
        <f t="shared" si="30"/>
        <v>2431</v>
      </c>
      <c r="W113" s="40">
        <f t="shared" si="31"/>
        <v>40.000000000000028</v>
      </c>
      <c r="X113" s="9" t="s">
        <v>9</v>
      </c>
      <c r="Y113">
        <f t="shared" si="32"/>
        <v>1243</v>
      </c>
      <c r="Z113" s="43">
        <f t="shared" si="33"/>
        <v>42</v>
      </c>
      <c r="AA113" s="44" t="s">
        <v>9</v>
      </c>
      <c r="AB113">
        <f t="shared" si="34"/>
        <v>1243</v>
      </c>
      <c r="AC113" s="49">
        <f t="shared" si="35"/>
        <v>50</v>
      </c>
      <c r="AD113" s="7">
        <v>30</v>
      </c>
      <c r="AE113" s="13">
        <v>23</v>
      </c>
      <c r="AF113" s="13">
        <v>25</v>
      </c>
      <c r="AG113" s="13">
        <v>25</v>
      </c>
      <c r="AH113" s="15">
        <f t="shared" si="36"/>
        <v>73</v>
      </c>
      <c r="AI113" s="17">
        <f t="shared" si="37"/>
        <v>30</v>
      </c>
      <c r="AJ113" s="19">
        <f t="shared" si="38"/>
        <v>301.00000000000011</v>
      </c>
      <c r="AK113" s="4">
        <f t="shared" si="39"/>
        <v>404.00000000000011</v>
      </c>
      <c r="AM113" s="6"/>
      <c r="AN113" s="6"/>
    </row>
    <row r="114" spans="1:40" x14ac:dyDescent="0.2">
      <c r="B114">
        <v>951</v>
      </c>
      <c r="C114" t="s">
        <v>69</v>
      </c>
      <c r="D114" t="s">
        <v>192</v>
      </c>
      <c r="E114" s="4" t="s">
        <v>197</v>
      </c>
      <c r="F114" s="23" t="s">
        <v>16</v>
      </c>
      <c r="G114">
        <f t="shared" si="20"/>
        <v>2314</v>
      </c>
      <c r="H114" s="26">
        <f t="shared" si="21"/>
        <v>48</v>
      </c>
      <c r="I114" s="29" t="s">
        <v>27</v>
      </c>
      <c r="J114">
        <f t="shared" si="22"/>
        <v>4132</v>
      </c>
      <c r="K114" s="34">
        <f t="shared" si="23"/>
        <v>23</v>
      </c>
      <c r="L114" s="36" t="s">
        <v>30</v>
      </c>
      <c r="M114">
        <f t="shared" si="24"/>
        <v>4321</v>
      </c>
      <c r="N114" s="40">
        <f t="shared" si="25"/>
        <v>36</v>
      </c>
      <c r="O114" s="9" t="s">
        <v>30</v>
      </c>
      <c r="P114">
        <f t="shared" si="26"/>
        <v>4321</v>
      </c>
      <c r="Q114" s="43">
        <f t="shared" si="27"/>
        <v>17</v>
      </c>
      <c r="R114" s="44" t="s">
        <v>25</v>
      </c>
      <c r="S114">
        <f t="shared" si="28"/>
        <v>3421</v>
      </c>
      <c r="T114" s="49">
        <f t="shared" si="29"/>
        <v>30.000000000000021</v>
      </c>
      <c r="U114" s="36" t="s">
        <v>18</v>
      </c>
      <c r="V114">
        <f t="shared" si="30"/>
        <v>2413</v>
      </c>
      <c r="W114" s="40">
        <f t="shared" si="31"/>
        <v>38.000000000000028</v>
      </c>
      <c r="X114" s="9" t="s">
        <v>12</v>
      </c>
      <c r="Y114">
        <f t="shared" si="32"/>
        <v>1423</v>
      </c>
      <c r="Z114" s="43">
        <f t="shared" si="33"/>
        <v>48</v>
      </c>
      <c r="AA114" s="44" t="s">
        <v>12</v>
      </c>
      <c r="AB114">
        <f t="shared" si="34"/>
        <v>1423</v>
      </c>
      <c r="AC114" s="49">
        <f t="shared" si="35"/>
        <v>45</v>
      </c>
      <c r="AD114" s="7">
        <v>15</v>
      </c>
      <c r="AE114" s="13">
        <v>37</v>
      </c>
      <c r="AF114" s="13">
        <v>32</v>
      </c>
      <c r="AG114" s="13">
        <v>35</v>
      </c>
      <c r="AH114" s="15">
        <f t="shared" si="36"/>
        <v>104</v>
      </c>
      <c r="AI114" s="17">
        <f t="shared" si="37"/>
        <v>15</v>
      </c>
      <c r="AJ114" s="19">
        <f t="shared" si="38"/>
        <v>285.00000000000006</v>
      </c>
      <c r="AK114" s="4">
        <f t="shared" si="39"/>
        <v>404.00000000000006</v>
      </c>
      <c r="AM114" s="6"/>
      <c r="AN114" s="6"/>
    </row>
    <row r="115" spans="1:40" x14ac:dyDescent="0.2">
      <c r="B115" s="59">
        <v>893</v>
      </c>
      <c r="C115" s="59" t="s">
        <v>172</v>
      </c>
      <c r="D115" s="59" t="s">
        <v>174</v>
      </c>
      <c r="E115" s="59" t="s">
        <v>169</v>
      </c>
      <c r="F115" s="23" t="s">
        <v>20</v>
      </c>
      <c r="G115">
        <f t="shared" si="20"/>
        <v>3124</v>
      </c>
      <c r="H115" s="26">
        <f t="shared" si="21"/>
        <v>46</v>
      </c>
      <c r="I115" s="29" t="s">
        <v>13</v>
      </c>
      <c r="J115">
        <f t="shared" si="22"/>
        <v>1432</v>
      </c>
      <c r="K115" s="34">
        <f t="shared" si="23"/>
        <v>28</v>
      </c>
      <c r="L115" s="36" t="s">
        <v>24</v>
      </c>
      <c r="M115">
        <f t="shared" si="24"/>
        <v>3412</v>
      </c>
      <c r="N115" s="40">
        <f t="shared" si="25"/>
        <v>28</v>
      </c>
      <c r="O115" s="9" t="s">
        <v>15</v>
      </c>
      <c r="P115">
        <f t="shared" si="26"/>
        <v>2143</v>
      </c>
      <c r="Q115" s="43">
        <f t="shared" si="27"/>
        <v>31</v>
      </c>
      <c r="R115" s="44" t="s">
        <v>4</v>
      </c>
      <c r="S115">
        <f t="shared" si="28"/>
        <v>4231</v>
      </c>
      <c r="T115" s="49">
        <f t="shared" si="29"/>
        <v>36.000000000000007</v>
      </c>
      <c r="U115" s="36" t="s">
        <v>18</v>
      </c>
      <c r="V115">
        <f t="shared" si="30"/>
        <v>2413</v>
      </c>
      <c r="W115" s="40">
        <f t="shared" si="31"/>
        <v>38.000000000000028</v>
      </c>
      <c r="X115" s="9" t="s">
        <v>10</v>
      </c>
      <c r="Y115">
        <f t="shared" si="32"/>
        <v>1324</v>
      </c>
      <c r="Z115" s="43">
        <f t="shared" si="33"/>
        <v>29.999999999999986</v>
      </c>
      <c r="AA115" s="44" t="s">
        <v>12</v>
      </c>
      <c r="AB115">
        <f t="shared" si="34"/>
        <v>1423</v>
      </c>
      <c r="AC115" s="49">
        <f t="shared" si="35"/>
        <v>45</v>
      </c>
      <c r="AD115" s="7">
        <v>25</v>
      </c>
      <c r="AE115" s="13">
        <v>30</v>
      </c>
      <c r="AF115" s="13">
        <v>30</v>
      </c>
      <c r="AG115" s="13">
        <v>34</v>
      </c>
      <c r="AH115" s="15">
        <f t="shared" si="36"/>
        <v>94</v>
      </c>
      <c r="AI115" s="17">
        <f t="shared" si="37"/>
        <v>25</v>
      </c>
      <c r="AJ115" s="19">
        <f t="shared" si="38"/>
        <v>282</v>
      </c>
      <c r="AK115" s="4">
        <f t="shared" si="39"/>
        <v>401</v>
      </c>
      <c r="AM115" s="6"/>
      <c r="AN115" s="6"/>
    </row>
    <row r="116" spans="1:40" x14ac:dyDescent="0.2">
      <c r="B116" s="55">
        <v>784</v>
      </c>
      <c r="C116" t="s">
        <v>122</v>
      </c>
      <c r="D116" t="s">
        <v>162</v>
      </c>
      <c r="E116" s="4" t="s">
        <v>121</v>
      </c>
      <c r="F116" s="23" t="s">
        <v>14</v>
      </c>
      <c r="G116">
        <f t="shared" si="20"/>
        <v>2134</v>
      </c>
      <c r="H116" s="26">
        <f t="shared" si="21"/>
        <v>42</v>
      </c>
      <c r="I116" s="29" t="s">
        <v>15</v>
      </c>
      <c r="J116">
        <f t="shared" si="22"/>
        <v>2143</v>
      </c>
      <c r="K116" s="34">
        <f t="shared" si="23"/>
        <v>35</v>
      </c>
      <c r="L116" s="36" t="s">
        <v>20</v>
      </c>
      <c r="M116">
        <f t="shared" si="24"/>
        <v>3124</v>
      </c>
      <c r="N116" s="40">
        <f t="shared" si="25"/>
        <v>20</v>
      </c>
      <c r="O116" s="9" t="s">
        <v>10</v>
      </c>
      <c r="P116">
        <f t="shared" si="26"/>
        <v>1324</v>
      </c>
      <c r="Q116" s="43">
        <f t="shared" si="27"/>
        <v>50</v>
      </c>
      <c r="R116" s="44" t="s">
        <v>15</v>
      </c>
      <c r="S116">
        <f t="shared" si="28"/>
        <v>2143</v>
      </c>
      <c r="T116" s="49">
        <f t="shared" si="29"/>
        <v>48</v>
      </c>
      <c r="U116" s="36" t="s">
        <v>10</v>
      </c>
      <c r="V116">
        <f t="shared" si="30"/>
        <v>1324</v>
      </c>
      <c r="W116" s="40">
        <f t="shared" si="31"/>
        <v>38</v>
      </c>
      <c r="X116" s="9" t="s">
        <v>16</v>
      </c>
      <c r="Y116">
        <f t="shared" si="32"/>
        <v>2314</v>
      </c>
      <c r="Z116" s="43">
        <f t="shared" si="33"/>
        <v>21.999999999999986</v>
      </c>
      <c r="AA116" s="44" t="s">
        <v>9</v>
      </c>
      <c r="AB116">
        <f t="shared" si="34"/>
        <v>1243</v>
      </c>
      <c r="AC116" s="49">
        <f t="shared" si="35"/>
        <v>50</v>
      </c>
      <c r="AD116" s="7">
        <v>25</v>
      </c>
      <c r="AE116" s="13">
        <v>21</v>
      </c>
      <c r="AF116" s="13">
        <v>25</v>
      </c>
      <c r="AG116" s="13">
        <v>20</v>
      </c>
      <c r="AH116" s="15">
        <f t="shared" si="36"/>
        <v>66</v>
      </c>
      <c r="AI116" s="17">
        <f t="shared" si="37"/>
        <v>25</v>
      </c>
      <c r="AJ116" s="19">
        <f t="shared" si="38"/>
        <v>305</v>
      </c>
      <c r="AK116" s="4">
        <f t="shared" si="39"/>
        <v>396</v>
      </c>
      <c r="AM116" s="6"/>
      <c r="AN116" s="6"/>
    </row>
    <row r="117" spans="1:40" x14ac:dyDescent="0.2">
      <c r="B117" s="59">
        <v>892</v>
      </c>
      <c r="C117" s="59" t="s">
        <v>170</v>
      </c>
      <c r="D117" s="59" t="s">
        <v>171</v>
      </c>
      <c r="E117" s="59" t="s">
        <v>169</v>
      </c>
      <c r="F117" s="23" t="s">
        <v>12</v>
      </c>
      <c r="G117">
        <f t="shared" si="20"/>
        <v>1423</v>
      </c>
      <c r="H117" s="26">
        <f t="shared" si="21"/>
        <v>20.000000000000028</v>
      </c>
      <c r="I117" s="29" t="s">
        <v>9</v>
      </c>
      <c r="J117">
        <f t="shared" si="22"/>
        <v>1243</v>
      </c>
      <c r="K117" s="34">
        <f t="shared" si="23"/>
        <v>33</v>
      </c>
      <c r="L117" s="36" t="s">
        <v>10</v>
      </c>
      <c r="M117">
        <f t="shared" si="24"/>
        <v>1324</v>
      </c>
      <c r="N117" s="40">
        <f t="shared" si="25"/>
        <v>27</v>
      </c>
      <c r="O117" s="9" t="s">
        <v>24</v>
      </c>
      <c r="P117">
        <f t="shared" si="26"/>
        <v>3412</v>
      </c>
      <c r="Q117" s="43">
        <f t="shared" si="27"/>
        <v>32</v>
      </c>
      <c r="R117" s="44" t="s">
        <v>21</v>
      </c>
      <c r="S117">
        <f t="shared" si="28"/>
        <v>3142</v>
      </c>
      <c r="T117" s="49">
        <f t="shared" si="29"/>
        <v>36.000000000000021</v>
      </c>
      <c r="U117" s="36" t="s">
        <v>15</v>
      </c>
      <c r="V117">
        <f t="shared" si="30"/>
        <v>2143</v>
      </c>
      <c r="W117" s="40">
        <f t="shared" si="31"/>
        <v>42.000000000000014</v>
      </c>
      <c r="X117" s="9" t="s">
        <v>26</v>
      </c>
      <c r="Y117">
        <f t="shared" si="32"/>
        <v>4123</v>
      </c>
      <c r="Z117" s="43">
        <f t="shared" si="33"/>
        <v>50</v>
      </c>
      <c r="AA117" s="44" t="s">
        <v>13</v>
      </c>
      <c r="AB117">
        <f t="shared" si="34"/>
        <v>1432</v>
      </c>
      <c r="AC117" s="49">
        <f t="shared" si="35"/>
        <v>37.999999999999972</v>
      </c>
      <c r="AD117" s="7">
        <v>20</v>
      </c>
      <c r="AE117" s="13">
        <v>33</v>
      </c>
      <c r="AF117" s="13">
        <v>29</v>
      </c>
      <c r="AG117" s="13">
        <v>35</v>
      </c>
      <c r="AH117" s="15">
        <f t="shared" si="36"/>
        <v>97</v>
      </c>
      <c r="AI117" s="17">
        <f t="shared" si="37"/>
        <v>20</v>
      </c>
      <c r="AJ117" s="19">
        <f t="shared" si="38"/>
        <v>278</v>
      </c>
      <c r="AK117" s="4">
        <f t="shared" si="39"/>
        <v>395</v>
      </c>
      <c r="AM117" s="6"/>
      <c r="AN117" s="6"/>
    </row>
    <row r="118" spans="1:40" x14ac:dyDescent="0.2">
      <c r="B118" s="55">
        <v>783</v>
      </c>
      <c r="C118" t="s">
        <v>160</v>
      </c>
      <c r="D118" t="s">
        <v>161</v>
      </c>
      <c r="E118" s="4" t="s">
        <v>121</v>
      </c>
      <c r="F118" s="23" t="s">
        <v>17</v>
      </c>
      <c r="G118">
        <f t="shared" si="20"/>
        <v>2341</v>
      </c>
      <c r="H118" s="26">
        <f t="shared" si="21"/>
        <v>44.000000000000014</v>
      </c>
      <c r="I118" s="29" t="s">
        <v>15</v>
      </c>
      <c r="J118">
        <f t="shared" si="22"/>
        <v>2143</v>
      </c>
      <c r="K118" s="34">
        <f t="shared" si="23"/>
        <v>35</v>
      </c>
      <c r="L118" s="36" t="s">
        <v>11</v>
      </c>
      <c r="M118">
        <f t="shared" si="24"/>
        <v>1342</v>
      </c>
      <c r="N118" s="40">
        <f t="shared" si="25"/>
        <v>32</v>
      </c>
      <c r="O118" s="9" t="s">
        <v>27</v>
      </c>
      <c r="P118">
        <f t="shared" si="26"/>
        <v>4132</v>
      </c>
      <c r="Q118" s="43">
        <f t="shared" si="27"/>
        <v>25</v>
      </c>
      <c r="R118" s="44" t="s">
        <v>20</v>
      </c>
      <c r="S118">
        <f t="shared" si="28"/>
        <v>3124</v>
      </c>
      <c r="T118" s="49">
        <f t="shared" si="29"/>
        <v>38.000000000000021</v>
      </c>
      <c r="U118" s="36" t="s">
        <v>16</v>
      </c>
      <c r="V118">
        <f t="shared" si="30"/>
        <v>2314</v>
      </c>
      <c r="W118" s="40">
        <f t="shared" si="31"/>
        <v>50</v>
      </c>
      <c r="X118" s="9" t="s">
        <v>18</v>
      </c>
      <c r="Y118">
        <f t="shared" si="32"/>
        <v>2413</v>
      </c>
      <c r="Z118" s="43">
        <f t="shared" si="33"/>
        <v>40</v>
      </c>
      <c r="AA118" s="44" t="s">
        <v>16</v>
      </c>
      <c r="AB118">
        <f t="shared" si="34"/>
        <v>2314</v>
      </c>
      <c r="AC118" s="49">
        <f t="shared" si="35"/>
        <v>30.999999999999943</v>
      </c>
      <c r="AD118" s="7">
        <v>20</v>
      </c>
      <c r="AE118" s="13">
        <v>20</v>
      </c>
      <c r="AF118" s="13">
        <v>25</v>
      </c>
      <c r="AG118" s="13">
        <v>32</v>
      </c>
      <c r="AH118" s="15">
        <f t="shared" si="36"/>
        <v>77</v>
      </c>
      <c r="AI118" s="17">
        <f t="shared" si="37"/>
        <v>20</v>
      </c>
      <c r="AJ118" s="19">
        <f t="shared" si="38"/>
        <v>294.99999999999994</v>
      </c>
      <c r="AK118" s="4">
        <f t="shared" si="39"/>
        <v>391.99999999999994</v>
      </c>
      <c r="AM118" s="6"/>
      <c r="AN118" s="6"/>
    </row>
    <row r="119" spans="1:40" x14ac:dyDescent="0.2">
      <c r="B119" s="55">
        <v>782</v>
      </c>
      <c r="C119" t="s">
        <v>158</v>
      </c>
      <c r="D119" t="s">
        <v>159</v>
      </c>
      <c r="E119" s="4" t="s">
        <v>121</v>
      </c>
      <c r="F119" s="23" t="s">
        <v>16</v>
      </c>
      <c r="G119">
        <f t="shared" si="20"/>
        <v>2314</v>
      </c>
      <c r="H119" s="26">
        <f t="shared" si="21"/>
        <v>48</v>
      </c>
      <c r="I119" s="29" t="s">
        <v>16</v>
      </c>
      <c r="J119">
        <f t="shared" si="22"/>
        <v>2314</v>
      </c>
      <c r="K119" s="34">
        <f t="shared" si="23"/>
        <v>48</v>
      </c>
      <c r="L119" s="36" t="s">
        <v>17</v>
      </c>
      <c r="M119">
        <f t="shared" si="24"/>
        <v>2341</v>
      </c>
      <c r="N119" s="40">
        <f t="shared" si="25"/>
        <v>26</v>
      </c>
      <c r="O119" s="9" t="s">
        <v>15</v>
      </c>
      <c r="P119">
        <f t="shared" si="26"/>
        <v>2143</v>
      </c>
      <c r="Q119" s="43">
        <f t="shared" si="27"/>
        <v>31</v>
      </c>
      <c r="R119" s="44" t="s">
        <v>26</v>
      </c>
      <c r="S119">
        <f t="shared" si="28"/>
        <v>4123</v>
      </c>
      <c r="T119" s="49">
        <f t="shared" si="29"/>
        <v>44</v>
      </c>
      <c r="U119" s="36" t="s">
        <v>9</v>
      </c>
      <c r="V119">
        <f t="shared" si="30"/>
        <v>1243</v>
      </c>
      <c r="W119" s="40">
        <f t="shared" si="31"/>
        <v>36.000000000000014</v>
      </c>
      <c r="X119" s="9" t="s">
        <v>19</v>
      </c>
      <c r="Y119">
        <f t="shared" si="32"/>
        <v>2431</v>
      </c>
      <c r="Z119" s="43">
        <f t="shared" si="33"/>
        <v>32.999999999999993</v>
      </c>
      <c r="AA119" s="44" t="s">
        <v>10</v>
      </c>
      <c r="AB119">
        <f t="shared" si="34"/>
        <v>1324</v>
      </c>
      <c r="AC119" s="49">
        <f t="shared" si="35"/>
        <v>40.999999999999943</v>
      </c>
      <c r="AD119" s="7">
        <v>25</v>
      </c>
      <c r="AE119" s="13">
        <v>14</v>
      </c>
      <c r="AF119" s="13">
        <v>25</v>
      </c>
      <c r="AG119" s="13">
        <v>20</v>
      </c>
      <c r="AH119" s="15">
        <f t="shared" si="36"/>
        <v>59</v>
      </c>
      <c r="AI119" s="17">
        <f t="shared" si="37"/>
        <v>25</v>
      </c>
      <c r="AJ119" s="19">
        <f t="shared" si="38"/>
        <v>306.99999999999994</v>
      </c>
      <c r="AK119" s="4">
        <f t="shared" si="39"/>
        <v>390.99999999999994</v>
      </c>
      <c r="AM119" s="6"/>
      <c r="AN119" s="6"/>
    </row>
    <row r="120" spans="1:40" x14ac:dyDescent="0.2">
      <c r="B120" s="55">
        <v>712</v>
      </c>
      <c r="C120" t="s">
        <v>76</v>
      </c>
      <c r="D120" t="s">
        <v>77</v>
      </c>
      <c r="E120" s="4" t="s">
        <v>75</v>
      </c>
      <c r="F120" s="23" t="s">
        <v>17</v>
      </c>
      <c r="G120">
        <f t="shared" si="20"/>
        <v>2341</v>
      </c>
      <c r="H120" s="26">
        <f t="shared" si="21"/>
        <v>44.000000000000014</v>
      </c>
      <c r="I120" s="29" t="s">
        <v>12</v>
      </c>
      <c r="J120">
        <f t="shared" si="22"/>
        <v>1423</v>
      </c>
      <c r="K120" s="34">
        <f t="shared" si="23"/>
        <v>26</v>
      </c>
      <c r="L120" s="36" t="s">
        <v>26</v>
      </c>
      <c r="M120">
        <f t="shared" si="24"/>
        <v>4123</v>
      </c>
      <c r="N120" s="40">
        <f t="shared" si="25"/>
        <v>50</v>
      </c>
      <c r="O120" s="9" t="s">
        <v>17</v>
      </c>
      <c r="P120">
        <f t="shared" si="26"/>
        <v>2341</v>
      </c>
      <c r="Q120" s="43">
        <f t="shared" si="27"/>
        <v>27</v>
      </c>
      <c r="R120" s="44" t="s">
        <v>11</v>
      </c>
      <c r="S120">
        <f t="shared" si="28"/>
        <v>1342</v>
      </c>
      <c r="T120" s="49">
        <f t="shared" si="29"/>
        <v>42.000000000000014</v>
      </c>
      <c r="U120" s="36" t="s">
        <v>11</v>
      </c>
      <c r="V120">
        <f t="shared" si="30"/>
        <v>1342</v>
      </c>
      <c r="W120" s="40">
        <f t="shared" si="31"/>
        <v>28.000000000000014</v>
      </c>
      <c r="X120" s="9" t="s">
        <v>8</v>
      </c>
      <c r="Y120">
        <f t="shared" si="32"/>
        <v>1234</v>
      </c>
      <c r="Z120" s="43">
        <f t="shared" si="33"/>
        <v>32.999999999999993</v>
      </c>
      <c r="AA120" s="44" t="s">
        <v>26</v>
      </c>
      <c r="AB120">
        <f t="shared" si="34"/>
        <v>4123</v>
      </c>
      <c r="AC120" s="49">
        <f t="shared" si="35"/>
        <v>35</v>
      </c>
      <c r="AD120" s="7">
        <v>10</v>
      </c>
      <c r="AE120" s="13">
        <v>26</v>
      </c>
      <c r="AF120" s="13">
        <v>31</v>
      </c>
      <c r="AG120" s="13">
        <v>35</v>
      </c>
      <c r="AH120" s="15">
        <f t="shared" si="36"/>
        <v>92</v>
      </c>
      <c r="AI120" s="17">
        <f t="shared" si="37"/>
        <v>10</v>
      </c>
      <c r="AJ120" s="19">
        <f t="shared" si="38"/>
        <v>285</v>
      </c>
      <c r="AK120" s="4">
        <f t="shared" si="39"/>
        <v>387</v>
      </c>
      <c r="AM120" s="6"/>
      <c r="AN120" s="6"/>
    </row>
    <row r="121" spans="1:40" x14ac:dyDescent="0.2">
      <c r="A121">
        <v>343</v>
      </c>
      <c r="B121" s="55">
        <v>762</v>
      </c>
      <c r="C121" t="s">
        <v>108</v>
      </c>
      <c r="D121" t="s">
        <v>109</v>
      </c>
      <c r="E121" s="4" t="s">
        <v>111</v>
      </c>
      <c r="F121" s="23" t="s">
        <v>25</v>
      </c>
      <c r="G121">
        <f t="shared" si="20"/>
        <v>3421</v>
      </c>
      <c r="H121" s="26">
        <f t="shared" si="21"/>
        <v>38.000000000000028</v>
      </c>
      <c r="I121" s="29" t="s">
        <v>12</v>
      </c>
      <c r="J121">
        <f t="shared" si="22"/>
        <v>1423</v>
      </c>
      <c r="K121" s="34">
        <f t="shared" si="23"/>
        <v>26</v>
      </c>
      <c r="L121" s="36" t="s">
        <v>27</v>
      </c>
      <c r="M121">
        <f t="shared" si="24"/>
        <v>4132</v>
      </c>
      <c r="N121" s="40">
        <f t="shared" si="25"/>
        <v>45</v>
      </c>
      <c r="O121" s="9" t="s">
        <v>23</v>
      </c>
      <c r="P121">
        <f t="shared" si="26"/>
        <v>3241</v>
      </c>
      <c r="Q121" s="43">
        <f t="shared" si="27"/>
        <v>31</v>
      </c>
      <c r="R121" s="44" t="s">
        <v>22</v>
      </c>
      <c r="S121">
        <f t="shared" si="28"/>
        <v>3214</v>
      </c>
      <c r="T121" s="49">
        <f t="shared" si="29"/>
        <v>36.000000000000021</v>
      </c>
      <c r="U121" s="36" t="s">
        <v>29</v>
      </c>
      <c r="V121">
        <f t="shared" si="30"/>
        <v>4312</v>
      </c>
      <c r="W121" s="40">
        <f t="shared" si="31"/>
        <v>20.000000000000043</v>
      </c>
      <c r="X121" s="9" t="s">
        <v>20</v>
      </c>
      <c r="Y121">
        <f t="shared" si="32"/>
        <v>3124</v>
      </c>
      <c r="Z121" s="43">
        <f t="shared" si="33"/>
        <v>22.999999999999979</v>
      </c>
      <c r="AA121" s="44" t="s">
        <v>9</v>
      </c>
      <c r="AB121">
        <f t="shared" si="34"/>
        <v>1243</v>
      </c>
      <c r="AC121" s="49">
        <f t="shared" si="35"/>
        <v>50</v>
      </c>
      <c r="AD121" s="7">
        <v>15</v>
      </c>
      <c r="AE121" s="13">
        <v>30</v>
      </c>
      <c r="AF121" s="13">
        <v>31</v>
      </c>
      <c r="AG121" s="13">
        <v>35</v>
      </c>
      <c r="AH121" s="15">
        <f t="shared" si="36"/>
        <v>96</v>
      </c>
      <c r="AI121" s="17">
        <f t="shared" si="37"/>
        <v>15</v>
      </c>
      <c r="AJ121" s="19">
        <f t="shared" si="38"/>
        <v>269.00000000000011</v>
      </c>
      <c r="AK121" s="4">
        <f t="shared" si="39"/>
        <v>380.00000000000011</v>
      </c>
      <c r="AM121" s="6"/>
      <c r="AN121" s="6"/>
    </row>
    <row r="122" spans="1:40" x14ac:dyDescent="0.2">
      <c r="B122">
        <v>953</v>
      </c>
      <c r="C122" t="s">
        <v>195</v>
      </c>
      <c r="D122" t="s">
        <v>196</v>
      </c>
      <c r="E122" s="4" t="s">
        <v>197</v>
      </c>
      <c r="F122" s="23" t="s">
        <v>21</v>
      </c>
      <c r="G122">
        <f t="shared" si="20"/>
        <v>3142</v>
      </c>
      <c r="H122" s="26">
        <f t="shared" si="21"/>
        <v>38.000000000000014</v>
      </c>
      <c r="I122" s="29" t="s">
        <v>4</v>
      </c>
      <c r="J122">
        <f t="shared" si="22"/>
        <v>4231</v>
      </c>
      <c r="K122" s="34">
        <f t="shared" si="23"/>
        <v>27</v>
      </c>
      <c r="L122" s="36" t="s">
        <v>28</v>
      </c>
      <c r="M122">
        <f t="shared" si="24"/>
        <v>4213</v>
      </c>
      <c r="N122" s="40">
        <f t="shared" si="25"/>
        <v>48</v>
      </c>
      <c r="O122" s="9" t="s">
        <v>18</v>
      </c>
      <c r="P122">
        <f t="shared" si="26"/>
        <v>2413</v>
      </c>
      <c r="Q122" s="43">
        <f t="shared" si="27"/>
        <v>20</v>
      </c>
      <c r="R122" s="44" t="s">
        <v>21</v>
      </c>
      <c r="S122">
        <f t="shared" si="28"/>
        <v>3142</v>
      </c>
      <c r="T122" s="49">
        <f t="shared" si="29"/>
        <v>36.000000000000021</v>
      </c>
      <c r="U122" s="36" t="s">
        <v>16</v>
      </c>
      <c r="V122">
        <f t="shared" si="30"/>
        <v>2314</v>
      </c>
      <c r="W122" s="40">
        <f t="shared" si="31"/>
        <v>50</v>
      </c>
      <c r="X122" s="9" t="s">
        <v>8</v>
      </c>
      <c r="Y122">
        <f t="shared" si="32"/>
        <v>1234</v>
      </c>
      <c r="Z122" s="43">
        <f t="shared" si="33"/>
        <v>32.999999999999993</v>
      </c>
      <c r="AA122" s="44" t="s">
        <v>14</v>
      </c>
      <c r="AB122">
        <f t="shared" si="34"/>
        <v>2134</v>
      </c>
      <c r="AC122" s="49">
        <f t="shared" si="35"/>
        <v>42.999999999999972</v>
      </c>
      <c r="AD122" s="7">
        <v>10</v>
      </c>
      <c r="AE122" s="13">
        <v>25</v>
      </c>
      <c r="AF122" s="13">
        <v>25</v>
      </c>
      <c r="AG122" s="13">
        <v>25</v>
      </c>
      <c r="AH122" s="15">
        <f t="shared" si="36"/>
        <v>75</v>
      </c>
      <c r="AI122" s="17">
        <f t="shared" si="37"/>
        <v>10</v>
      </c>
      <c r="AJ122" s="19">
        <f t="shared" si="38"/>
        <v>295</v>
      </c>
      <c r="AK122" s="4">
        <f t="shared" si="39"/>
        <v>380</v>
      </c>
      <c r="AM122" s="6"/>
      <c r="AN122" s="6"/>
    </row>
    <row r="123" spans="1:40" x14ac:dyDescent="0.2">
      <c r="B123" s="55"/>
      <c r="C123" s="1"/>
      <c r="D123" s="1"/>
      <c r="E123"/>
      <c r="AM123" s="6"/>
      <c r="AN123" s="6"/>
    </row>
    <row r="124" spans="1:40" x14ac:dyDescent="0.2">
      <c r="B124" s="55"/>
      <c r="C124" s="1"/>
      <c r="D124" s="1"/>
      <c r="E124"/>
      <c r="AM124" s="6"/>
      <c r="AN124" s="6"/>
    </row>
    <row r="125" spans="1:40" x14ac:dyDescent="0.2">
      <c r="B125" s="55"/>
      <c r="C125" s="1"/>
      <c r="D125" s="1"/>
      <c r="E125"/>
      <c r="AM125" s="6"/>
      <c r="AN125" s="6"/>
    </row>
    <row r="126" spans="1:40" x14ac:dyDescent="0.2">
      <c r="B126" s="55"/>
      <c r="K126" s="26"/>
      <c r="N126" s="26"/>
      <c r="Q126" s="26"/>
      <c r="T126" s="26"/>
      <c r="W126" s="26"/>
      <c r="Z126" s="26"/>
      <c r="AC126" s="26"/>
      <c r="AM126" s="6"/>
      <c r="AN126" s="6"/>
    </row>
    <row r="127" spans="1:40" x14ac:dyDescent="0.2">
      <c r="B127" s="55"/>
      <c r="K127" s="26"/>
      <c r="N127" s="26"/>
      <c r="Q127" s="26"/>
      <c r="T127" s="26"/>
      <c r="W127" s="26"/>
      <c r="Z127" s="26"/>
      <c r="AC127" s="26"/>
      <c r="AM127" s="6"/>
      <c r="AN127" s="6"/>
    </row>
    <row r="128" spans="1:40" x14ac:dyDescent="0.2">
      <c r="B128" s="55"/>
    </row>
    <row r="129" spans="2:40" x14ac:dyDescent="0.2">
      <c r="B129" s="55"/>
      <c r="K129" s="26"/>
      <c r="N129" s="26"/>
      <c r="Q129" s="26"/>
      <c r="T129" s="26"/>
      <c r="W129" s="26"/>
      <c r="Z129" s="26"/>
      <c r="AC129" s="26"/>
      <c r="AM129" s="6"/>
      <c r="AN129" s="6"/>
    </row>
    <row r="130" spans="2:40" x14ac:dyDescent="0.2">
      <c r="B130" s="55"/>
      <c r="K130" s="26"/>
      <c r="N130" s="26"/>
      <c r="Q130" s="26"/>
      <c r="T130" s="26"/>
      <c r="W130" s="26"/>
      <c r="Z130" s="26"/>
      <c r="AC130" s="26"/>
      <c r="AM130" s="6"/>
      <c r="AN130" s="6"/>
    </row>
    <row r="131" spans="2:40" x14ac:dyDescent="0.2">
      <c r="B131" s="55"/>
      <c r="K131" s="26"/>
      <c r="N131" s="26"/>
      <c r="Q131" s="26"/>
      <c r="T131" s="26"/>
      <c r="W131" s="26"/>
      <c r="Z131" s="26"/>
      <c r="AC131" s="26"/>
      <c r="AM131" s="6"/>
      <c r="AN131" s="6"/>
    </row>
    <row r="132" spans="2:40" x14ac:dyDescent="0.2">
      <c r="B132" s="60"/>
      <c r="C132" s="61"/>
      <c r="D132" s="61"/>
      <c r="E132" s="61"/>
      <c r="F132"/>
      <c r="H132"/>
      <c r="I132"/>
      <c r="K132"/>
      <c r="L132"/>
      <c r="N132"/>
      <c r="O132"/>
      <c r="Q132"/>
      <c r="R132"/>
      <c r="T132"/>
      <c r="U132"/>
      <c r="W132"/>
      <c r="X132"/>
      <c r="Z132"/>
      <c r="AA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2:40" x14ac:dyDescent="0.2">
      <c r="B133" s="60"/>
      <c r="C133" s="61"/>
      <c r="D133" s="61"/>
      <c r="E133" s="62"/>
      <c r="K133" s="26"/>
      <c r="N133" s="26"/>
      <c r="Q133" s="26"/>
      <c r="T133" s="26"/>
      <c r="W133" s="26"/>
      <c r="Z133" s="26"/>
      <c r="AC133" s="26"/>
      <c r="AM133" s="6"/>
      <c r="AN133" s="6"/>
    </row>
    <row r="134" spans="2:40" x14ac:dyDescent="0.2">
      <c r="B134" s="60"/>
      <c r="C134" s="61"/>
      <c r="D134" s="61"/>
      <c r="E134" s="62"/>
      <c r="K134" s="26"/>
      <c r="N134" s="26"/>
      <c r="Q134" s="26"/>
      <c r="T134" s="26"/>
      <c r="W134" s="26"/>
      <c r="Z134" s="26"/>
      <c r="AC134" s="26"/>
      <c r="AM134" s="6"/>
      <c r="AN134" s="6"/>
    </row>
    <row r="135" spans="2:40" x14ac:dyDescent="0.2">
      <c r="B135" s="55"/>
      <c r="E135" s="62"/>
    </row>
    <row r="136" spans="2:40" x14ac:dyDescent="0.2">
      <c r="B136" s="55"/>
      <c r="K136" s="26"/>
      <c r="N136" s="26"/>
      <c r="Q136" s="26"/>
      <c r="T136" s="26"/>
      <c r="W136" s="26"/>
      <c r="Z136" s="26"/>
      <c r="AC136" s="26"/>
      <c r="AM136" s="6"/>
      <c r="AN136" s="6"/>
    </row>
    <row r="137" spans="2:40" x14ac:dyDescent="0.2">
      <c r="B137" s="55"/>
      <c r="K137" s="26"/>
      <c r="N137" s="26"/>
      <c r="Q137" s="26"/>
      <c r="T137" s="26"/>
      <c r="W137" s="26"/>
      <c r="Z137" s="26"/>
      <c r="AC137" s="26"/>
      <c r="AM137" s="6"/>
      <c r="AN137" s="6"/>
    </row>
    <row r="138" spans="2:40" x14ac:dyDescent="0.2">
      <c r="B138" s="55"/>
      <c r="K138" s="26"/>
      <c r="N138" s="26"/>
      <c r="Q138" s="26"/>
      <c r="T138" s="26"/>
      <c r="W138" s="26"/>
      <c r="Z138" s="26"/>
      <c r="AC138" s="26"/>
      <c r="AM138" s="6"/>
      <c r="AN138" s="6"/>
    </row>
    <row r="139" spans="2:40" x14ac:dyDescent="0.2">
      <c r="B139" s="55"/>
    </row>
    <row r="140" spans="2:40" x14ac:dyDescent="0.2">
      <c r="B140" s="55"/>
      <c r="K140" s="26"/>
      <c r="N140" s="26"/>
      <c r="Q140" s="26"/>
      <c r="T140" s="26"/>
      <c r="W140" s="26"/>
      <c r="Z140" s="26"/>
      <c r="AC140" s="26"/>
      <c r="AM140" s="6"/>
      <c r="AN140" s="6"/>
    </row>
    <row r="141" spans="2:40" x14ac:dyDescent="0.2">
      <c r="B141" s="55"/>
    </row>
    <row r="142" spans="2:40" x14ac:dyDescent="0.2">
      <c r="B142" s="60"/>
      <c r="C142" s="61"/>
      <c r="D142" s="61"/>
      <c r="E142" s="62"/>
      <c r="K142" s="26"/>
      <c r="N142" s="26"/>
      <c r="Q142" s="26"/>
      <c r="T142" s="26"/>
      <c r="W142" s="26"/>
      <c r="Z142" s="26"/>
      <c r="AC142" s="26"/>
      <c r="AM142" s="6"/>
      <c r="AN142" s="6"/>
    </row>
    <row r="143" spans="2:40" x14ac:dyDescent="0.2">
      <c r="B143" s="60"/>
      <c r="C143" s="61"/>
      <c r="D143" s="61"/>
      <c r="E143" s="62"/>
    </row>
    <row r="144" spans="2:40" x14ac:dyDescent="0.2">
      <c r="B144" s="60"/>
      <c r="C144" s="61"/>
      <c r="D144" s="61"/>
      <c r="E144" s="62"/>
      <c r="K144" s="26"/>
      <c r="N144" s="26"/>
      <c r="Q144" s="26"/>
      <c r="T144" s="26"/>
      <c r="W144" s="26"/>
      <c r="Z144" s="26"/>
      <c r="AC144" s="26"/>
      <c r="AM144" s="6"/>
      <c r="AN144" s="6"/>
    </row>
    <row r="145" spans="2:40" x14ac:dyDescent="0.2">
      <c r="B145" s="55"/>
    </row>
    <row r="147" spans="2:40" x14ac:dyDescent="0.2">
      <c r="K147" s="26"/>
      <c r="N147" s="26"/>
      <c r="Q147" s="26"/>
      <c r="T147" s="26"/>
      <c r="W147" s="26"/>
      <c r="Z147" s="26"/>
      <c r="AC147" s="26"/>
      <c r="AM147" s="6"/>
      <c r="AN147" s="6"/>
    </row>
    <row r="148" spans="2:40" x14ac:dyDescent="0.2">
      <c r="AM148" s="6"/>
      <c r="AN148" s="6"/>
    </row>
    <row r="150" spans="2:40" x14ac:dyDescent="0.2">
      <c r="K150" s="26"/>
      <c r="N150" s="26"/>
      <c r="Q150" s="26"/>
      <c r="T150" s="26"/>
      <c r="W150" s="26"/>
      <c r="Z150" s="26"/>
      <c r="AC150" s="26"/>
      <c r="AM150" s="6"/>
      <c r="AN150" s="6"/>
    </row>
    <row r="151" spans="2:40" x14ac:dyDescent="0.2">
      <c r="AM151" s="6"/>
      <c r="AN151" s="6"/>
    </row>
  </sheetData>
  <sortState xmlns:xlrd2="http://schemas.microsoft.com/office/spreadsheetml/2017/richdata2" ref="A62:AN151">
    <sortCondition descending="1" ref="AK62:AK151"/>
  </sortState>
  <pageMargins left="0.7" right="0.7" top="0.75" bottom="0.75" header="0.3" footer="0.3"/>
  <pageSetup paperSize="5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2B07-6752-4802-8DFE-9A4CC8D06EE5}">
  <sheetPr>
    <pageSetUpPr fitToPage="1"/>
  </sheetPr>
  <dimension ref="A1:AN151"/>
  <sheetViews>
    <sheetView tabSelected="1" topLeftCell="C84" zoomScale="80" zoomScaleNormal="80" workbookViewId="0">
      <selection activeCell="AN128" sqref="AN128"/>
    </sheetView>
  </sheetViews>
  <sheetFormatPr defaultColWidth="6.85546875" defaultRowHeight="12.75" x14ac:dyDescent="0.2"/>
  <cols>
    <col min="2" max="2" width="5.42578125" customWidth="1"/>
    <col min="3" max="3" width="10.7109375" customWidth="1"/>
    <col min="4" max="4" width="12.28515625" customWidth="1"/>
    <col min="5" max="5" width="16.28515625" style="4" customWidth="1"/>
    <col min="6" max="6" width="2.7109375" style="23" customWidth="1"/>
    <col min="7" max="7" width="7.7109375" customWidth="1"/>
    <col min="8" max="8" width="6.85546875" style="26"/>
    <col min="9" max="9" width="2.140625" style="29" customWidth="1"/>
    <col min="10" max="10" width="7.7109375" customWidth="1"/>
    <col min="11" max="11" width="6.85546875" style="34"/>
    <col min="12" max="12" width="2.140625" style="36" customWidth="1"/>
    <col min="13" max="13" width="7.7109375" customWidth="1"/>
    <col min="14" max="14" width="6.85546875" style="40"/>
    <col min="15" max="15" width="2.140625" style="9" customWidth="1"/>
    <col min="16" max="16" width="7.7109375" customWidth="1"/>
    <col min="17" max="17" width="6.85546875" style="43"/>
    <col min="18" max="18" width="2.140625" style="44" customWidth="1"/>
    <col min="19" max="19" width="7.7109375" customWidth="1"/>
    <col min="20" max="20" width="6.85546875" style="49"/>
    <col min="21" max="21" width="2.140625" style="36" customWidth="1"/>
    <col min="22" max="22" width="7.7109375" customWidth="1"/>
    <col min="23" max="23" width="6.85546875" style="40"/>
    <col min="24" max="24" width="2.140625" style="9" customWidth="1"/>
    <col min="25" max="25" width="7.7109375" customWidth="1"/>
    <col min="26" max="26" width="6.85546875" style="43"/>
    <col min="27" max="27" width="2.140625" style="44" customWidth="1"/>
    <col min="28" max="28" width="7.7109375" customWidth="1"/>
    <col min="29" max="29" width="6.85546875" style="49"/>
    <col min="30" max="30" width="10.85546875" style="7" customWidth="1"/>
    <col min="31" max="33" width="9.85546875" style="13" customWidth="1"/>
    <col min="34" max="34" width="9.7109375" style="15" customWidth="1"/>
    <col min="35" max="35" width="9.7109375" style="17" customWidth="1"/>
    <col min="36" max="36" width="9.7109375" style="19" customWidth="1"/>
    <col min="37" max="37" width="11.28515625" style="4" customWidth="1"/>
    <col min="38" max="38" width="8.7109375" style="4" customWidth="1"/>
    <col min="39" max="39" width="14" style="4" bestFit="1" customWidth="1"/>
    <col min="40" max="40" width="11.7109375" style="4" customWidth="1"/>
    <col min="41" max="41" width="9.140625" customWidth="1"/>
    <col min="42" max="42" width="3.85546875" customWidth="1"/>
    <col min="43" max="43" width="4.85546875" customWidth="1"/>
  </cols>
  <sheetData>
    <row r="1" spans="7:29" x14ac:dyDescent="0.2">
      <c r="G1" s="1" t="s">
        <v>0</v>
      </c>
      <c r="H1" s="22" t="s">
        <v>1</v>
      </c>
      <c r="J1" s="1" t="s">
        <v>0</v>
      </c>
      <c r="K1" s="33" t="s">
        <v>2</v>
      </c>
      <c r="M1" s="1" t="s">
        <v>0</v>
      </c>
      <c r="N1" s="39" t="s">
        <v>3</v>
      </c>
      <c r="P1" s="1" t="s">
        <v>0</v>
      </c>
      <c r="Q1" s="41" t="s">
        <v>4</v>
      </c>
      <c r="S1" s="1" t="s">
        <v>0</v>
      </c>
      <c r="T1" s="48" t="s">
        <v>5</v>
      </c>
      <c r="V1" s="1" t="s">
        <v>0</v>
      </c>
      <c r="W1" s="39" t="s">
        <v>3</v>
      </c>
      <c r="Y1" s="1" t="s">
        <v>0</v>
      </c>
      <c r="Z1" s="41" t="s">
        <v>4</v>
      </c>
      <c r="AB1" s="1" t="s">
        <v>0</v>
      </c>
      <c r="AC1" s="48" t="s">
        <v>5</v>
      </c>
    </row>
    <row r="2" spans="7:29" x14ac:dyDescent="0.2">
      <c r="G2">
        <f>H56</f>
        <v>3214</v>
      </c>
      <c r="H2" s="26">
        <f>H57</f>
        <v>244</v>
      </c>
      <c r="J2">
        <f>K56</f>
        <v>3214</v>
      </c>
      <c r="K2" s="34">
        <f>K57</f>
        <v>225</v>
      </c>
      <c r="M2">
        <f>N56</f>
        <v>4123</v>
      </c>
      <c r="N2" s="40">
        <f>N57</f>
        <v>325</v>
      </c>
      <c r="P2">
        <f>Q56</f>
        <v>1324</v>
      </c>
      <c r="Q2" s="43">
        <f>Q57</f>
        <v>245</v>
      </c>
      <c r="S2">
        <f>T56</f>
        <v>1243</v>
      </c>
      <c r="T2" s="49">
        <f>T57</f>
        <v>222</v>
      </c>
      <c r="V2">
        <f>W56</f>
        <v>2314</v>
      </c>
      <c r="W2" s="40">
        <f>W57</f>
        <v>424</v>
      </c>
      <c r="Y2">
        <f>Z56</f>
        <v>4123</v>
      </c>
      <c r="Z2" s="43">
        <f>Z57</f>
        <v>243</v>
      </c>
      <c r="AB2">
        <f>AC56</f>
        <v>1243</v>
      </c>
      <c r="AC2" s="49">
        <f>AC57</f>
        <v>552</v>
      </c>
    </row>
    <row r="3" spans="7:29" x14ac:dyDescent="0.2">
      <c r="G3">
        <f>TRUNC((((((H56/10)-TRUNC((H56/10))))*100)+(((((+H56/100)-(TRUNC((H56/100))))*10)))))</f>
        <v>41</v>
      </c>
      <c r="H3" s="26">
        <f>((((+H57/10)-TRUNC((H57/10))))*10)</f>
        <v>3.9999999999999858</v>
      </c>
      <c r="J3">
        <f>TRUNC((((((K56/10)-TRUNC((K56/10))))*100)+(((((+K56/100)-(TRUNC((K56/100))))*10)))))</f>
        <v>41</v>
      </c>
      <c r="K3" s="34">
        <f>((((+K57/10)-TRUNC((K57/10))))*10)</f>
        <v>5</v>
      </c>
      <c r="M3">
        <f>TRUNC((((((N56/10)-TRUNC((N56/10))))*100)+(((((+N56/100)-(TRUNC((N56/100))))*10)))))</f>
        <v>32</v>
      </c>
      <c r="N3" s="40">
        <f>((((+N57/10)-TRUNC((N57/10))))*10)</f>
        <v>5</v>
      </c>
      <c r="P3">
        <f>TRUNC((((((Q56/10)-TRUNC((Q56/10))))*100)+(((((+Q56/100)-(TRUNC((Q56/100))))*10)))))</f>
        <v>42</v>
      </c>
      <c r="Q3" s="43">
        <f>((((+Q57/10)-TRUNC((Q57/10))))*10)</f>
        <v>5</v>
      </c>
      <c r="S3">
        <f>TRUNC((((((T56/10)-TRUNC((T56/10))))*100)+(((((+T56/100)-(TRUNC((T56/100))))*10)))))</f>
        <v>34</v>
      </c>
      <c r="T3" s="49">
        <f>((((+T57/10)-TRUNC((T57/10))))*10)</f>
        <v>1.9999999999999929</v>
      </c>
      <c r="V3">
        <f>TRUNC((((((W56/10)-TRUNC((W56/10))))*100)+(((((+W56/100)-(TRUNC((W56/100))))*10)))))</f>
        <v>41</v>
      </c>
      <c r="W3" s="40">
        <f>((((+W57/10)-TRUNC((W57/10))))*10)</f>
        <v>3.9999999999999858</v>
      </c>
      <c r="Y3">
        <f>TRUNC((((((Z56/10)-TRUNC((Z56/10))))*100)+(((((+Z56/100)-(TRUNC((Z56/100))))*10)))))</f>
        <v>32</v>
      </c>
      <c r="Z3" s="43">
        <f>((((+Z57/10)-TRUNC((Z57/10))))*10)</f>
        <v>3.0000000000000071</v>
      </c>
      <c r="AB3">
        <f>TRUNC((((((AC56/10)-TRUNC((AC56/10))))*100)+(((((+AC56/100)-(TRUNC((AC56/100))))*10)))))</f>
        <v>34</v>
      </c>
      <c r="AC3" s="49">
        <f>((((+AC57/10)-TRUNC((AC57/10))))*10)</f>
        <v>2.0000000000000284</v>
      </c>
    </row>
    <row r="4" spans="7:29" x14ac:dyDescent="0.2">
      <c r="G4">
        <f>(TRUNC(((((H56/1000)-TRUNC((H56/1000))))*10))+((TRUNC((G3/10))*10)))</f>
        <v>42</v>
      </c>
      <c r="H4" s="26">
        <f>(TRUNC((((+H57/100)-TRUNC((H57/100)))*10))+H3)</f>
        <v>7.9999999999999858</v>
      </c>
      <c r="J4">
        <f>(TRUNC(((((K56/1000)-TRUNC((K56/1000))))*10))+((TRUNC((J3/10))*10)))</f>
        <v>42</v>
      </c>
      <c r="K4" s="34">
        <f>(TRUNC((((+K57/100)-TRUNC((K57/100)))*10))+K3)</f>
        <v>7</v>
      </c>
      <c r="M4">
        <f>(TRUNC(((((N56/1000)-TRUNC((N56/1000))))*10))+((TRUNC((M3/10))*10)))</f>
        <v>31</v>
      </c>
      <c r="N4" s="40">
        <f>(TRUNC((((+N57/100)-TRUNC((N57/100)))*10))+N3)</f>
        <v>7</v>
      </c>
      <c r="P4">
        <f>(TRUNC(((((Q56/1000)-TRUNC((Q56/1000))))*10))+((TRUNC((P3/10))*10)))</f>
        <v>43</v>
      </c>
      <c r="Q4" s="43">
        <f>(TRUNC((((+Q57/100)-TRUNC((Q57/100)))*10))+Q3)</f>
        <v>9</v>
      </c>
      <c r="S4">
        <f>(TRUNC(((((T56/1000)-TRUNC((T56/1000))))*10))+((TRUNC((S3/10))*10)))</f>
        <v>32</v>
      </c>
      <c r="T4" s="49">
        <f>(TRUNC((((+T57/100)-TRUNC((T57/100)))*10))+T3)</f>
        <v>3.9999999999999929</v>
      </c>
      <c r="V4">
        <f>(TRUNC(((((W56/1000)-TRUNC((W56/1000))))*10))+((TRUNC((V3/10))*10)))</f>
        <v>43</v>
      </c>
      <c r="W4" s="40">
        <f>(TRUNC((((+W57/100)-TRUNC((W57/100)))*10))+W3)</f>
        <v>5.9999999999999858</v>
      </c>
      <c r="Y4">
        <f>(TRUNC(((((Z56/1000)-TRUNC((Z56/1000))))*10))+((TRUNC((Y3/10))*10)))</f>
        <v>31</v>
      </c>
      <c r="Z4" s="43">
        <f>(TRUNC((((+Z57/100)-TRUNC((Z57/100)))*10))+Z3)</f>
        <v>7.0000000000000071</v>
      </c>
      <c r="AB4">
        <f>(TRUNC(((((AC56/1000)-TRUNC((AC56/1000))))*10))+((TRUNC((AB3/10))*10)))</f>
        <v>32</v>
      </c>
      <c r="AC4" s="49">
        <f>(TRUNC((((+AC57/100)-TRUNC((AC57/100)))*10))+AC3)</f>
        <v>7.0000000000000284</v>
      </c>
    </row>
    <row r="5" spans="7:29" x14ac:dyDescent="0.2">
      <c r="G5">
        <f>TRUNC(((TRUNC((H56/1000))+((TRUNC((G3/10))*10)))))</f>
        <v>43</v>
      </c>
      <c r="H5" s="26">
        <f>((TRUNC((((+H57/100)-TRUNC((H57/100)))*10))+H3)+TRUNC((H57/100)))</f>
        <v>9.9999999999999858</v>
      </c>
      <c r="J5">
        <f>TRUNC(((TRUNC((K56/1000))+((TRUNC((J3/10))*10)))))</f>
        <v>43</v>
      </c>
      <c r="K5" s="34">
        <f>((TRUNC((((+K57/100)-TRUNC((K57/100)))*10))+K3)+TRUNC((K57/100)))</f>
        <v>9</v>
      </c>
      <c r="M5">
        <f>TRUNC(((TRUNC((N56/1000))+((TRUNC((M3/10))*10)))))</f>
        <v>34</v>
      </c>
      <c r="N5" s="40">
        <f>((TRUNC((((+N57/100)-TRUNC((N57/100)))*10))+N3)+TRUNC((N57/100)))</f>
        <v>10</v>
      </c>
      <c r="P5">
        <f>TRUNC(((TRUNC((Q56/1000))+((TRUNC((P3/10))*10)))))</f>
        <v>41</v>
      </c>
      <c r="Q5" s="43">
        <f>((TRUNC((((+Q57/100)-TRUNC((Q57/100)))*10))+Q3)+TRUNC((Q57/100)))</f>
        <v>11</v>
      </c>
      <c r="S5">
        <f>TRUNC(((TRUNC((T56/1000))+((TRUNC((S3/10))*10)))))</f>
        <v>31</v>
      </c>
      <c r="T5" s="49">
        <f>((TRUNC((((+T57/100)-TRUNC((T57/100)))*10))+T3)+TRUNC((T57/100)))</f>
        <v>5.9999999999999929</v>
      </c>
      <c r="V5">
        <f>TRUNC(((TRUNC((W56/1000))+((TRUNC((V3/10))*10)))))</f>
        <v>42</v>
      </c>
      <c r="W5" s="40">
        <f>((TRUNC((((+W57/100)-TRUNC((W57/100)))*10))+W3)+TRUNC((W57/100)))</f>
        <v>9.9999999999999858</v>
      </c>
      <c r="Y5">
        <f>TRUNC(((TRUNC((Z56/1000))+((TRUNC((Y3/10))*10)))))</f>
        <v>34</v>
      </c>
      <c r="Z5" s="43">
        <f>((TRUNC((((+Z57/100)-TRUNC((Z57/100)))*10))+Z3)+TRUNC((Z57/100)))</f>
        <v>9.0000000000000071</v>
      </c>
      <c r="AB5">
        <f>TRUNC(((TRUNC((AC56/1000))+((TRUNC((AB3/10))*10)))))</f>
        <v>31</v>
      </c>
      <c r="AC5" s="49">
        <f>((TRUNC((((+AC57/100)-TRUNC((AC57/100)))*10))+AC3)+TRUNC((AC57/100)))</f>
        <v>12.000000000000028</v>
      </c>
    </row>
    <row r="6" spans="7:29" x14ac:dyDescent="0.2">
      <c r="G6">
        <f>(TRUNC(((((H56/1000)-TRUNC((H56/1000))))*10))+((TRUNC((((+H56/100)-TRUNC((H56/100)))*10))*10)))</f>
        <v>12</v>
      </c>
      <c r="H6" s="26">
        <f>TRUNC((((+H57/100)-TRUNC((H57/100)))*10))</f>
        <v>4</v>
      </c>
      <c r="J6">
        <f>(TRUNC(((((K56/1000)-TRUNC((K56/1000))))*10))+((TRUNC((((+K56/100)-TRUNC((K56/100)))*10))*10)))</f>
        <v>12</v>
      </c>
      <c r="K6" s="34">
        <f>TRUNC((((+K57/100)-TRUNC((K57/100)))*10))</f>
        <v>2</v>
      </c>
      <c r="M6">
        <f>(TRUNC(((((N56/1000)-TRUNC((N56/1000))))*10))+((TRUNC((((+N56/100)-TRUNC((N56/100)))*10))*10)))</f>
        <v>21</v>
      </c>
      <c r="N6" s="40">
        <f>TRUNC((((+N57/100)-TRUNC((N57/100)))*10))</f>
        <v>2</v>
      </c>
      <c r="P6">
        <f>(TRUNC(((((Q56/1000)-TRUNC((Q56/1000))))*10))+((TRUNC((((+Q56/100)-TRUNC((Q56/100)))*10))*10)))</f>
        <v>23</v>
      </c>
      <c r="Q6" s="43">
        <f>TRUNC((((+Q57/100)-TRUNC((Q57/100)))*10))</f>
        <v>4</v>
      </c>
      <c r="S6">
        <f>(TRUNC(((((T56/1000)-TRUNC((T56/1000))))*10))+((TRUNC((((+T56/100)-TRUNC((T56/100)))*10))*10)))</f>
        <v>42</v>
      </c>
      <c r="T6" s="49">
        <f>TRUNC((((+T57/100)-TRUNC((T57/100)))*10))</f>
        <v>2</v>
      </c>
      <c r="V6">
        <f>(TRUNC(((((W56/1000)-TRUNC((W56/1000))))*10))+((TRUNC((((+W56/100)-TRUNC((W56/100)))*10))*10)))</f>
        <v>13</v>
      </c>
      <c r="W6" s="40">
        <f>TRUNC((((+W57/100)-TRUNC((W57/100)))*10))</f>
        <v>2</v>
      </c>
      <c r="Y6">
        <f>(TRUNC(((((Z56/1000)-TRUNC((Z56/1000))))*10))+((TRUNC((((+Z56/100)-TRUNC((Z56/100)))*10))*10)))</f>
        <v>21</v>
      </c>
      <c r="Z6" s="43">
        <f>TRUNC((((+Z57/100)-TRUNC((Z57/100)))*10))</f>
        <v>4</v>
      </c>
      <c r="AB6">
        <f>(TRUNC(((((AC56/1000)-TRUNC((AC56/1000))))*10))+((TRUNC((((+AC56/100)-TRUNC((AC56/100)))*10))*10)))</f>
        <v>42</v>
      </c>
      <c r="AC6" s="49">
        <f>TRUNC((((+AC57/100)-TRUNC((AC57/100)))*10))</f>
        <v>5</v>
      </c>
    </row>
    <row r="7" spans="7:29" x14ac:dyDescent="0.2">
      <c r="G7">
        <f>(((TRUNC(((((H56/100)-TRUNC((H56/100))))*10))*10))+(TRUNC((+H56/1000))))</f>
        <v>13</v>
      </c>
      <c r="H7" s="26">
        <f>(TRUNC((H57/100))+H6)</f>
        <v>6</v>
      </c>
      <c r="J7">
        <f>(((TRUNC(((((K56/100)-TRUNC((K56/100))))*10))*10))+(TRUNC((+K56/1000))))</f>
        <v>13</v>
      </c>
      <c r="K7" s="34">
        <f>(TRUNC((K57/100))+K6)</f>
        <v>4</v>
      </c>
      <c r="M7">
        <f>(((TRUNC(((((N56/100)-TRUNC((N56/100))))*10))*10))+(TRUNC((+N56/1000))))</f>
        <v>24</v>
      </c>
      <c r="N7" s="40">
        <f>(TRUNC((N57/100))+N6)</f>
        <v>5</v>
      </c>
      <c r="P7">
        <f>(((TRUNC(((((Q56/100)-TRUNC((Q56/100))))*10))*10))+(TRUNC((+Q56/1000))))</f>
        <v>21</v>
      </c>
      <c r="Q7" s="43">
        <f>(TRUNC((Q57/100))+Q6)</f>
        <v>6</v>
      </c>
      <c r="S7">
        <f>(((TRUNC(((((T56/100)-TRUNC((T56/100))))*10))*10))+(TRUNC((+T56/1000))))</f>
        <v>41</v>
      </c>
      <c r="T7" s="49">
        <f>(TRUNC((T57/100))+T6)</f>
        <v>4</v>
      </c>
      <c r="V7">
        <f>(((TRUNC(((((W56/100)-TRUNC((W56/100))))*10))*10))+(TRUNC((+W56/1000))))</f>
        <v>12</v>
      </c>
      <c r="W7" s="40">
        <f>(TRUNC((W57/100))+W6)</f>
        <v>6</v>
      </c>
      <c r="Y7">
        <f>(((TRUNC(((((Z56/100)-TRUNC((Z56/100))))*10))*10))+(TRUNC((+Z56/1000))))</f>
        <v>24</v>
      </c>
      <c r="Z7" s="43">
        <f>(TRUNC((Z57/100))+Z6)</f>
        <v>6</v>
      </c>
      <c r="AB7">
        <f>(((TRUNC(((((AC56/100)-TRUNC((AC56/100))))*10))*10))+(TRUNC((+AC56/1000))))</f>
        <v>41</v>
      </c>
      <c r="AC7" s="49">
        <f>(TRUNC((AC57/100))+AC6)</f>
        <v>10</v>
      </c>
    </row>
    <row r="8" spans="7:29" x14ac:dyDescent="0.2">
      <c r="G8">
        <f>(TRUNC((H56/1000))+((TRUNC((((+H56/1000)-TRUNC((H56/1000)))*10))*10)))</f>
        <v>23</v>
      </c>
      <c r="H8" s="26">
        <f>TRUNC((H57/100))</f>
        <v>2</v>
      </c>
      <c r="J8">
        <f>(TRUNC((K56/1000))+((TRUNC((((+K56/1000)-TRUNC((K56/1000)))*10))*10)))</f>
        <v>23</v>
      </c>
      <c r="K8" s="34">
        <f>TRUNC((K57/100))</f>
        <v>2</v>
      </c>
      <c r="M8">
        <f>(TRUNC((N56/1000))+((TRUNC((((+N56/1000)-TRUNC((N56/1000)))*10))*10)))</f>
        <v>14</v>
      </c>
      <c r="N8" s="40">
        <f>TRUNC((N57/100))</f>
        <v>3</v>
      </c>
      <c r="P8">
        <f>(TRUNC((Q56/1000))+((TRUNC((((+Q56/1000)-TRUNC((Q56/1000)))*10))*10)))</f>
        <v>31</v>
      </c>
      <c r="Q8" s="43">
        <f>TRUNC((Q57/100))</f>
        <v>2</v>
      </c>
      <c r="S8">
        <f>(TRUNC((T56/1000))+((TRUNC((((+T56/1000)-TRUNC((T56/1000)))*10))*10)))</f>
        <v>21</v>
      </c>
      <c r="T8" s="49">
        <f>TRUNC((T57/100))</f>
        <v>2</v>
      </c>
      <c r="V8">
        <f>(TRUNC((W56/1000))+((TRUNC((((+W56/1000)-TRUNC((W56/1000)))*10))*10)))</f>
        <v>32</v>
      </c>
      <c r="W8" s="40">
        <f>TRUNC((W57/100))</f>
        <v>4</v>
      </c>
      <c r="Y8">
        <f>(TRUNC((Z56/1000))+((TRUNC((((+Z56/1000)-TRUNC((Z56/1000)))*10))*10)))</f>
        <v>14</v>
      </c>
      <c r="Z8" s="43">
        <f>TRUNC((Z57/100))</f>
        <v>2</v>
      </c>
      <c r="AB8">
        <f>(TRUNC((AC56/1000))+((TRUNC((((+AC56/1000)-TRUNC((AC56/1000)))*10))*10)))</f>
        <v>21</v>
      </c>
      <c r="AC8" s="49">
        <f>TRUNC((AC57/100))</f>
        <v>5</v>
      </c>
    </row>
    <row r="9" spans="7:29" x14ac:dyDescent="0.2">
      <c r="G9" s="1" t="s">
        <v>6</v>
      </c>
      <c r="H9" s="22" t="s">
        <v>7</v>
      </c>
      <c r="J9" s="1" t="s">
        <v>6</v>
      </c>
      <c r="K9" s="33" t="s">
        <v>7</v>
      </c>
      <c r="M9" s="1" t="s">
        <v>6</v>
      </c>
      <c r="N9" s="39" t="s">
        <v>7</v>
      </c>
      <c r="P9" s="1" t="s">
        <v>6</v>
      </c>
      <c r="Q9" s="41" t="s">
        <v>7</v>
      </c>
      <c r="S9" s="1" t="s">
        <v>6</v>
      </c>
      <c r="T9" s="48" t="s">
        <v>7</v>
      </c>
      <c r="V9" s="1" t="s">
        <v>6</v>
      </c>
      <c r="W9" s="39" t="s">
        <v>7</v>
      </c>
      <c r="Y9" s="1" t="s">
        <v>6</v>
      </c>
      <c r="Z9" s="41" t="s">
        <v>7</v>
      </c>
      <c r="AB9" s="1" t="s">
        <v>6</v>
      </c>
      <c r="AC9" s="48" t="s">
        <v>7</v>
      </c>
    </row>
    <row r="10" spans="7:29" x14ac:dyDescent="0.2">
      <c r="G10">
        <v>12</v>
      </c>
      <c r="H10" s="26">
        <f>IF((G10=G3),H3,IF((G10=G4),H4,IF((G10=G5),H5,IF((G10=G6),H6,IF((G10=G7),H7,IF((G10=G8),H8,0))))))</f>
        <v>4</v>
      </c>
      <c r="J10">
        <v>12</v>
      </c>
      <c r="K10" s="34">
        <f>IF((J10=J3),K3,IF((J10=J4),K4,IF((J10=J5),K5,IF((J10=J6),K6,IF((J10=J7),K7,IF((J10=J8),K8,0))))))</f>
        <v>2</v>
      </c>
      <c r="M10">
        <v>12</v>
      </c>
      <c r="N10" s="40">
        <f>IF((M10=M3),N3,IF((M10=M4),N4,IF((M10=M5),N5,IF((M10=M6),N6,IF((M10=M7),N7,IF((M10=M8),N8,0))))))</f>
        <v>0</v>
      </c>
      <c r="P10">
        <v>12</v>
      </c>
      <c r="Q10" s="43">
        <f>IF((P10=P3),Q3,IF((P10=P4),Q4,IF((P10=P5),Q5,IF((P10=P6),Q6,IF((P10=P7),Q7,IF((P10=P8),Q8,0))))))</f>
        <v>0</v>
      </c>
      <c r="S10">
        <v>12</v>
      </c>
      <c r="T10" s="49">
        <f>IF((S10=S3),T3,IF((S10=S4),T4,IF((S10=S5),T5,IF((S10=S6),T6,IF((S10=S7),T7,IF((S10=S8),T8,0))))))</f>
        <v>0</v>
      </c>
      <c r="V10">
        <v>12</v>
      </c>
      <c r="W10" s="40">
        <f>IF((V10=V3),W3,IF((V10=V4),W4,IF((V10=V5),W5,IF((V10=V6),W6,IF((V10=V7),W7,IF((V10=V8),W8,0))))))</f>
        <v>6</v>
      </c>
      <c r="Y10">
        <v>12</v>
      </c>
      <c r="Z10" s="43">
        <f>IF((Y10=Y3),Z3,IF((Y10=Y4),Z4,IF((Y10=Y5),Z5,IF((Y10=Y6),Z6,IF((Y10=Y7),Z7,IF((Y10=Y8),Z8,0))))))</f>
        <v>0</v>
      </c>
      <c r="AB10">
        <v>12</v>
      </c>
      <c r="AC10" s="49">
        <f>IF((AB10=AB3),AC3,IF((AB10=AB4),AC4,IF((AB10=AB5),AC5,IF((AB10=AB6),AC6,IF((AB10=AB7),AC7,IF((AB10=AB8),AC8,0))))))</f>
        <v>0</v>
      </c>
    </row>
    <row r="11" spans="7:29" x14ac:dyDescent="0.2">
      <c r="G11">
        <v>13</v>
      </c>
      <c r="H11" s="26">
        <f>IF((G11=G3),H3,IF((G11=G4),H4,IF((G11=G5),H5,IF((G11=G6),H6,IF((G11=G7),H7,IF((G11=G8),H8,0))))))</f>
        <v>6</v>
      </c>
      <c r="J11">
        <v>13</v>
      </c>
      <c r="K11" s="34">
        <f>IF((J11=J3),K3,IF((J11=J4),K4,IF((J11=J5),K5,IF((J11=J6),K6,IF((J11=J7),K7,IF((J11=J8),K8,0))))))</f>
        <v>4</v>
      </c>
      <c r="M11">
        <v>13</v>
      </c>
      <c r="N11" s="40">
        <f>IF((M11=M3),N3,IF((M11=M4),N4,IF((M11=M5),N5,IF((M11=M6),N6,IF((M11=M7),N7,IF((M11=M8),N8,0))))))</f>
        <v>0</v>
      </c>
      <c r="P11">
        <v>13</v>
      </c>
      <c r="Q11" s="43">
        <f>IF((P11=P3),Q3,IF((P11=P4),Q4,IF((P11=P5),Q5,IF((P11=P6),Q6,IF((P11=P7),Q7,IF((P11=P8),Q8,0))))))</f>
        <v>0</v>
      </c>
      <c r="S11">
        <v>13</v>
      </c>
      <c r="T11" s="49">
        <f>IF((S11=S3),T3,IF((S11=S4),T4,IF((S11=S5),T5,IF((S11=S6),T6,IF((S11=S7),T7,IF((S11=S8),T8,0))))))</f>
        <v>0</v>
      </c>
      <c r="V11">
        <v>13</v>
      </c>
      <c r="W11" s="40">
        <f>IF((V11=V3),W3,IF((V11=V4),W4,IF((V11=V5),W5,IF((V11=V6),W6,IF((V11=V7),W7,IF((V11=V8),W8,0))))))</f>
        <v>2</v>
      </c>
      <c r="Y11">
        <v>13</v>
      </c>
      <c r="Z11" s="43">
        <f>IF((Y11=Y3),Z3,IF((Y11=Y4),Z4,IF((Y11=Y5),Z5,IF((Y11=Y6),Z6,IF((Y11=Y7),Z7,IF((Y11=Y8),Z8,0))))))</f>
        <v>0</v>
      </c>
      <c r="AB11">
        <v>13</v>
      </c>
      <c r="AC11" s="49">
        <f>IF((AB11=AB3),AC3,IF((AB11=AB4),AC4,IF((AB11=AB5),AC5,IF((AB11=AB6),AC6,IF((AB11=AB7),AC7,IF((AB11=AB8),AC8,0))))))</f>
        <v>0</v>
      </c>
    </row>
    <row r="12" spans="7:29" x14ac:dyDescent="0.2">
      <c r="G12">
        <v>14</v>
      </c>
      <c r="H12" s="26">
        <f>IF((G12=G3),H3,IF((G12=G4),H4,IF((G12=G5),H5,IF((G12=G6),H6,IF((G12=G7),H7,IF((G12=G8),H8,0))))))</f>
        <v>0</v>
      </c>
      <c r="J12">
        <v>14</v>
      </c>
      <c r="K12" s="34">
        <f>IF((J12=J3),K3,IF((J12=J4),K4,IF((J12=J5),K5,IF((J12=J6),K6,IF((J12=J7),K7,IF((J12=J8),K8,0))))))</f>
        <v>0</v>
      </c>
      <c r="M12">
        <v>14</v>
      </c>
      <c r="N12" s="40">
        <f>IF((M12=M3),N3,IF((M12=M4),N4,IF((M12=M5),N5,IF((M12=M6),N6,IF((M12=M7),N7,IF((M12=M8),N8,0))))))</f>
        <v>3</v>
      </c>
      <c r="P12">
        <v>14</v>
      </c>
      <c r="Q12" s="43">
        <f>IF((P12=P3),Q3,IF((P12=P4),Q4,IF((P12=P5),Q5,IF((P12=P6),Q6,IF((P12=P7),Q7,IF((P12=P8),Q8,0))))))</f>
        <v>0</v>
      </c>
      <c r="S12">
        <v>14</v>
      </c>
      <c r="T12" s="49">
        <f>IF((S12=S3),T3,IF((S12=S4),T4,IF((S12=S5),T5,IF((S12=S6),T6,IF((S12=S7),T7,IF((S12=S8),T8,0))))))</f>
        <v>0</v>
      </c>
      <c r="V12">
        <v>14</v>
      </c>
      <c r="W12" s="40">
        <f>IF((V12=V3),W3,IF((V12=V4),W4,IF((V12=V5),W5,IF((V12=V6),W6,IF((V12=V7),W7,IF((V12=V8),W8,0))))))</f>
        <v>0</v>
      </c>
      <c r="Y12">
        <v>14</v>
      </c>
      <c r="Z12" s="43">
        <f>IF((Y12=Y3),Z3,IF((Y12=Y4),Z4,IF((Y12=Y5),Z5,IF((Y12=Y6),Z6,IF((Y12=Y7),Z7,IF((Y12=Y8),Z8,0))))))</f>
        <v>2</v>
      </c>
      <c r="AB12">
        <v>14</v>
      </c>
      <c r="AC12" s="49">
        <f>IF((AB12=AB3),AC3,IF((AB12=AB4),AC4,IF((AB12=AB5),AC5,IF((AB12=AB6),AC6,IF((AB12=AB7),AC7,IF((AB12=AB8),AC8,0))))))</f>
        <v>0</v>
      </c>
    </row>
    <row r="13" spans="7:29" x14ac:dyDescent="0.2">
      <c r="G13">
        <v>21</v>
      </c>
      <c r="H13" s="26">
        <f>IF((G13=G3),H3,IF((G13=G4),H4,IF((G13=G5),H5,IF((G13=G6),H6,IF((G13=G7),H7,IF((G13=G8),H8,0))))))</f>
        <v>0</v>
      </c>
      <c r="J13">
        <v>21</v>
      </c>
      <c r="K13" s="34">
        <f>IF((J13=J3),K3,IF((J13=J4),K4,IF((J13=J5),K5,IF((J13=J6),K6,IF((J13=J7),K7,IF((J13=J8),K8,0))))))</f>
        <v>0</v>
      </c>
      <c r="M13">
        <v>21</v>
      </c>
      <c r="N13" s="40">
        <f>IF((M13=M3),N3,IF((M13=M4),N4,IF((M13=M5),N5,IF((M13=M6),N6,IF((M13=M7),N7,IF((M13=M8),N8,0))))))</f>
        <v>2</v>
      </c>
      <c r="P13">
        <v>21</v>
      </c>
      <c r="Q13" s="43">
        <f>IF((P13=P3),Q3,IF((P13=P4),Q4,IF((P13=P5),Q5,IF((P13=P6),Q6,IF((P13=P7),Q7,IF((P13=P8),Q8,0))))))</f>
        <v>6</v>
      </c>
      <c r="S13">
        <v>21</v>
      </c>
      <c r="T13" s="49">
        <f>IF((S13=S3),T3,IF((S13=S4),T4,IF((S13=S5),T5,IF((S13=S6),T6,IF((S13=S7),T7,IF((S13=S8),T8,0))))))</f>
        <v>2</v>
      </c>
      <c r="V13">
        <v>21</v>
      </c>
      <c r="W13" s="40">
        <f>IF((V13=V3),W3,IF((V13=V4),W4,IF((V13=V5),W5,IF((V13=V6),W6,IF((V13=V7),W7,IF((V13=V8),W8,0))))))</f>
        <v>0</v>
      </c>
      <c r="Y13">
        <v>21</v>
      </c>
      <c r="Z13" s="43">
        <f>IF((Y13=Y3),Z3,IF((Y13=Y4),Z4,IF((Y13=Y5),Z5,IF((Y13=Y6),Z6,IF((Y13=Y7),Z7,IF((Y13=Y8),Z8,0))))))</f>
        <v>4</v>
      </c>
      <c r="AB13">
        <v>21</v>
      </c>
      <c r="AC13" s="49">
        <f>IF((AB13=AB3),AC3,IF((AB13=AB4),AC4,IF((AB13=AB5),AC5,IF((AB13=AB6),AC6,IF((AB13=AB7),AC7,IF((AB13=AB8),AC8,0))))))</f>
        <v>5</v>
      </c>
    </row>
    <row r="14" spans="7:29" x14ac:dyDescent="0.2">
      <c r="G14">
        <v>23</v>
      </c>
      <c r="H14" s="26">
        <f>IF((G14=G3),H3,IF((G14=G4),H4,IF((G14=G5),H5,IF((G14=G6),H6,IF((G14=G7),H7,IF((G14=G8),H8,0))))))</f>
        <v>2</v>
      </c>
      <c r="J14">
        <v>23</v>
      </c>
      <c r="K14" s="34">
        <f>IF((J14=J3),K3,IF((J14=J4),K4,IF((J14=J5),K5,IF((J14=J6),K6,IF((J14=J7),K7,IF((J14=J8),K8,0))))))</f>
        <v>2</v>
      </c>
      <c r="M14">
        <v>23</v>
      </c>
      <c r="N14" s="40">
        <f>IF((M14=M3),N3,IF((M14=M4),N4,IF((M14=M5),N5,IF((M14=M6),N6,IF((M14=M7),N7,IF((M14=M8),N8,0))))))</f>
        <v>0</v>
      </c>
      <c r="P14">
        <v>23</v>
      </c>
      <c r="Q14" s="43">
        <f>IF((P14=P3),Q3,IF((P14=P4),Q4,IF((P14=P5),Q5,IF((P14=P6),Q6,IF((P14=P7),Q7,IF((P14=P8),Q8,0))))))</f>
        <v>4</v>
      </c>
      <c r="S14">
        <v>23</v>
      </c>
      <c r="T14" s="49">
        <f>IF((S14=S3),T3,IF((S14=S4),T4,IF((S14=S5),T5,IF((S14=S6),T6,IF((S14=S7),T7,IF((S14=S8),T8,0))))))</f>
        <v>0</v>
      </c>
      <c r="V14">
        <v>23</v>
      </c>
      <c r="W14" s="40">
        <f>IF((V14=V3),W3,IF((V14=V4),W4,IF((V14=V5),W5,IF((V14=V6),W6,IF((V14=V7),W7,IF((V14=V8),W8,0))))))</f>
        <v>0</v>
      </c>
      <c r="Y14">
        <v>23</v>
      </c>
      <c r="Z14" s="43">
        <f>IF((Y14=Y3),Z3,IF((Y14=Y4),Z4,IF((Y14=Y5),Z5,IF((Y14=Y6),Z6,IF((Y14=Y7),Z7,IF((Y14=Y8),Z8,0))))))</f>
        <v>0</v>
      </c>
      <c r="AB14">
        <v>23</v>
      </c>
      <c r="AC14" s="49">
        <f>IF((AB14=AB3),AC3,IF((AB14=AB4),AC4,IF((AB14=AB5),AC5,IF((AB14=AB6),AC6,IF((AB14=AB7),AC7,IF((AB14=AB8),AC8,0))))))</f>
        <v>0</v>
      </c>
    </row>
    <row r="15" spans="7:29" x14ac:dyDescent="0.2">
      <c r="G15">
        <v>24</v>
      </c>
      <c r="H15" s="26">
        <f>IF((G15=G3),H3,IF((G15=G4),H4,IF((G15=G5),H5,IF((G15=G6),H6,IF((G15=G7),H7,IF((G15=G8),H8,0))))))</f>
        <v>0</v>
      </c>
      <c r="J15">
        <v>24</v>
      </c>
      <c r="K15" s="34">
        <f>IF((J15=J3),K3,IF((J15=J4),K4,IF((J15=J5),K5,IF((J15=J6),K6,IF((J15=J7),K7,IF((J15=J8),K8,0))))))</f>
        <v>0</v>
      </c>
      <c r="M15">
        <v>24</v>
      </c>
      <c r="N15" s="40">
        <f>IF((M15=M3),N3,IF((M15=M4),N4,IF((M15=M5),N5,IF((M15=M6),N6,IF((M15=M7),N7,IF((M15=M8),N8,0))))))</f>
        <v>5</v>
      </c>
      <c r="P15">
        <v>24</v>
      </c>
      <c r="Q15" s="43">
        <f>IF((P15=P3),Q3,IF((P15=P4),Q4,IF((P15=P5),Q5,IF((P15=P6),Q6,IF((P15=P7),Q7,IF((P15=P8),Q8,0))))))</f>
        <v>0</v>
      </c>
      <c r="S15">
        <v>24</v>
      </c>
      <c r="T15" s="49">
        <f>IF((S15=S3),T3,IF((S15=S4),T4,IF((S15=S5),T5,IF((S15=S6),T6,IF((S15=S7),T7,IF((S15=S8),T8,0))))))</f>
        <v>0</v>
      </c>
      <c r="V15">
        <v>24</v>
      </c>
      <c r="W15" s="40">
        <f>IF((V15=V3),W3,IF((V15=V4),W4,IF((V15=V5),W5,IF((V15=V6),W6,IF((V15=V7),W7,IF((V15=V8),W8,0))))))</f>
        <v>0</v>
      </c>
      <c r="Y15">
        <v>24</v>
      </c>
      <c r="Z15" s="43">
        <f>IF((Y15=Y3),Z3,IF((Y15=Y4),Z4,IF((Y15=Y5),Z5,IF((Y15=Y6),Z6,IF((Y15=Y7),Z7,IF((Y15=Y8),Z8,0))))))</f>
        <v>6</v>
      </c>
      <c r="AB15">
        <v>24</v>
      </c>
      <c r="AC15" s="49">
        <f>IF((AB15=AB3),AC3,IF((AB15=AB4),AC4,IF((AB15=AB5),AC5,IF((AB15=AB6),AC6,IF((AB15=AB7),AC7,IF((AB15=AB8),AC8,0))))))</f>
        <v>0</v>
      </c>
    </row>
    <row r="16" spans="7:29" x14ac:dyDescent="0.2">
      <c r="G16">
        <v>31</v>
      </c>
      <c r="H16" s="26">
        <f>IF((G16=G3),H3,IF((G16=G4),H4,IF((G16=G5),H5,IF((G16=G6),H6,IF((G16=G7),H7,IF((G16=G8),H8,0))))))</f>
        <v>0</v>
      </c>
      <c r="J16">
        <v>31</v>
      </c>
      <c r="K16" s="34">
        <f>IF((J16=J3),K3,IF((J16=J4),K4,IF((J16=J5),K5,IF((J16=J6),K6,IF((J16=J7),K7,IF((J16=J8),K8,0))))))</f>
        <v>0</v>
      </c>
      <c r="M16">
        <v>31</v>
      </c>
      <c r="N16" s="40">
        <f>IF((M16=M3),N3,IF((M16=M4),N4,IF((M16=M5),N5,IF((M16=M6),N6,IF((M16=M7),N7,IF((M16=M8),N8,0))))))</f>
        <v>7</v>
      </c>
      <c r="P16">
        <v>31</v>
      </c>
      <c r="Q16" s="43">
        <f>IF((P16=P3),Q3,IF((P16=P4),Q4,IF((P16=P5),Q5,IF((P16=P6),Q6,IF((P16=P7),Q7,IF((P16=P8),Q8,0))))))</f>
        <v>2</v>
      </c>
      <c r="S16">
        <v>31</v>
      </c>
      <c r="T16" s="49">
        <f>IF((S16=S3),T3,IF((S16=S4),T4,IF((S16=S5),T5,IF((S16=S6),T6,IF((S16=S7),T7,IF((S16=S8),T8,0))))))</f>
        <v>5.9999999999999929</v>
      </c>
      <c r="V16">
        <v>31</v>
      </c>
      <c r="W16" s="40">
        <f>IF((V16=V3),W3,IF((V16=V4),W4,IF((V16=V5),W5,IF((V16=V6),W6,IF((V16=V7),W7,IF((V16=V8),W8,0))))))</f>
        <v>0</v>
      </c>
      <c r="Y16">
        <v>31</v>
      </c>
      <c r="Z16" s="43">
        <f>IF((Y16=Y3),Z3,IF((Y16=Y4),Z4,IF((Y16=Y5),Z5,IF((Y16=Y6),Z6,IF((Y16=Y7),Z7,IF((Y16=Y8),Z8,0))))))</f>
        <v>7.0000000000000071</v>
      </c>
      <c r="AB16">
        <v>31</v>
      </c>
      <c r="AC16" s="49">
        <f>IF((AB16=AB3),AC3,IF((AB16=AB4),AC4,IF((AB16=AB5),AC5,IF((AB16=AB6),AC6,IF((AB16=AB7),AC7,IF((AB16=AB8),AC8,0))))))</f>
        <v>12.000000000000028</v>
      </c>
    </row>
    <row r="17" spans="6:29" x14ac:dyDescent="0.2">
      <c r="G17">
        <v>32</v>
      </c>
      <c r="H17" s="26">
        <f>IF((G17=G3),H3,IF((G17=G4),H4,IF((G17=G5),H5,IF((G17=G6),H6,IF((G17=G7),H7,IF((G17=G8),H8,0))))))</f>
        <v>0</v>
      </c>
      <c r="J17">
        <v>32</v>
      </c>
      <c r="K17" s="34">
        <f>IF((J17=J3),K3,IF((J17=J4),K4,IF((J17=J5),K5,IF((J17=J6),K6,IF((J17=J7),K7,IF((J17=J8),K8,0))))))</f>
        <v>0</v>
      </c>
      <c r="M17">
        <v>32</v>
      </c>
      <c r="N17" s="40">
        <f>IF((M17=M3),N3,IF((M17=M4),N4,IF((M17=M5),N5,IF((M17=M6),N6,IF((M17=M7),N7,IF((M17=M8),N8,0))))))</f>
        <v>5</v>
      </c>
      <c r="P17">
        <v>32</v>
      </c>
      <c r="Q17" s="43">
        <f>IF((P17=P3),Q3,IF((P17=P4),Q4,IF((P17=P5),Q5,IF((P17=P6),Q6,IF((P17=P7),Q7,IF((P17=P8),Q8,0))))))</f>
        <v>0</v>
      </c>
      <c r="S17">
        <v>32</v>
      </c>
      <c r="T17" s="49">
        <f>IF((S17=S3),T3,IF((S17=S4),T4,IF((S17=S5),T5,IF((S17=S6),T6,IF((S17=S7),T7,IF((S17=S8),T8,0))))))</f>
        <v>3.9999999999999929</v>
      </c>
      <c r="V17">
        <v>32</v>
      </c>
      <c r="W17" s="40">
        <f>IF((V17=V3),W3,IF((V17=V4),W4,IF((V17=V5),W5,IF((V17=V6),W6,IF((V17=V7),W7,IF((V17=V8),W8,0))))))</f>
        <v>4</v>
      </c>
      <c r="Y17">
        <v>32</v>
      </c>
      <c r="Z17" s="43">
        <f>IF((Y17=Y3),Z3,IF((Y17=Y4),Z4,IF((Y17=Y5),Z5,IF((Y17=Y6),Z6,IF((Y17=Y7),Z7,IF((Y17=Y8),Z8,0))))))</f>
        <v>3.0000000000000071</v>
      </c>
      <c r="AB17">
        <v>32</v>
      </c>
      <c r="AC17" s="49">
        <f>IF((AB17=AB3),AC3,IF((AB17=AB4),AC4,IF((AB17=AB5),AC5,IF((AB17=AB6),AC6,IF((AB17=AB7),AC7,IF((AB17=AB8),AC8,0))))))</f>
        <v>7.0000000000000284</v>
      </c>
    </row>
    <row r="18" spans="6:29" x14ac:dyDescent="0.2">
      <c r="G18">
        <v>34</v>
      </c>
      <c r="H18" s="26">
        <f>IF((G18=G3),H3,IF((G18=G4),H4,IF((G18=G5),H5,IF((G18=G6),H6,IF((G18=G7),H7,IF((G18=G8),H8,0))))))</f>
        <v>0</v>
      </c>
      <c r="J18">
        <v>34</v>
      </c>
      <c r="K18" s="34">
        <f>IF((J18=J3),K3,IF((J18=J4),K4,IF((J18=J5),K5,IF((J18=J6),K6,IF((J18=J7),K7,IF((J18=J8),K8,0))))))</f>
        <v>0</v>
      </c>
      <c r="M18">
        <v>34</v>
      </c>
      <c r="N18" s="40">
        <f>IF((M18=M3),N3,IF((M18=M4),N4,IF((M18=M5),N5,IF((M18=M6),N6,IF((M18=M7),N7,IF((M18=M8),N8,0))))))</f>
        <v>10</v>
      </c>
      <c r="P18">
        <v>34</v>
      </c>
      <c r="Q18" s="43">
        <f>IF((P18=P3),Q3,IF((P18=P4),Q4,IF((P18=P5),Q5,IF((P18=P6),Q6,IF((P18=P7),Q7,IF((P18=P8),Q8,0))))))</f>
        <v>0</v>
      </c>
      <c r="S18">
        <v>34</v>
      </c>
      <c r="T18" s="49">
        <f>IF((S18=S3),T3,IF((S18=S4),T4,IF((S18=S5),T5,IF((S18=S6),T6,IF((S18=S7),T7,IF((S18=S8),T8,0))))))</f>
        <v>1.9999999999999929</v>
      </c>
      <c r="V18">
        <v>34</v>
      </c>
      <c r="W18" s="40">
        <f>IF((V18=V3),W3,IF((V18=V4),W4,IF((V18=V5),W5,IF((V18=V6),W6,IF((V18=V7),W7,IF((V18=V8),W8,0))))))</f>
        <v>0</v>
      </c>
      <c r="Y18">
        <v>34</v>
      </c>
      <c r="Z18" s="43">
        <f>IF((Y18=Y3),Z3,IF((Y18=Y4),Z4,IF((Y18=Y5),Z5,IF((Y18=Y6),Z6,IF((Y18=Y7),Z7,IF((Y18=Y8),Z8,0))))))</f>
        <v>9.0000000000000071</v>
      </c>
      <c r="AB18">
        <v>34</v>
      </c>
      <c r="AC18" s="49">
        <f>IF((AB18=AB3),AC3,IF((AB18=AB4),AC4,IF((AB18=AB5),AC5,IF((AB18=AB6),AC6,IF((AB18=AB7),AC7,IF((AB18=AB8),AC8,0))))))</f>
        <v>2.0000000000000284</v>
      </c>
    </row>
    <row r="19" spans="6:29" x14ac:dyDescent="0.2">
      <c r="G19">
        <v>41</v>
      </c>
      <c r="H19" s="26">
        <f>IF((G19=G3),H3,IF((G19=G4),H4,IF((G19=G5),H5,IF((G19=G6),H6,IF((G19=G7),H7,IF((G19=G8),H8,0))))))</f>
        <v>3.9999999999999858</v>
      </c>
      <c r="J19">
        <v>41</v>
      </c>
      <c r="K19" s="34">
        <f>IF((J19=J3),K3,IF((J19=J4),K4,IF((J19=J5),K5,IF((J19=J6),K6,IF((J19=J7),K7,IF((J19=J8),K8,0))))))</f>
        <v>5</v>
      </c>
      <c r="M19">
        <v>41</v>
      </c>
      <c r="N19" s="40">
        <f>IF((M19=M3),N3,IF((M19=M4),N4,IF((M19=M5),N5,IF((M19=M6),N6,IF((M19=M7),N7,IF((M19=M8),N8,0))))))</f>
        <v>0</v>
      </c>
      <c r="P19">
        <v>41</v>
      </c>
      <c r="Q19" s="43">
        <f>IF((P19=P3),Q3,IF((P19=P4),Q4,IF((P19=P5),Q5,IF((P19=P6),Q6,IF((P19=P7),Q7,IF((P19=P8),Q8,0))))))</f>
        <v>11</v>
      </c>
      <c r="S19">
        <v>41</v>
      </c>
      <c r="T19" s="49">
        <f>IF((S19=S3),T3,IF((S19=S4),T4,IF((S19=S5),T5,IF((S19=S6),T6,IF((S19=S7),T7,IF((S19=S8),T8,0))))))</f>
        <v>4</v>
      </c>
      <c r="V19">
        <v>41</v>
      </c>
      <c r="W19" s="40">
        <f>IF((V19=V3),W3,IF((V19=V4),W4,IF((V19=V5),W5,IF((V19=V6),W6,IF((V19=V7),W7,IF((V19=V8),W8,0))))))</f>
        <v>3.9999999999999858</v>
      </c>
      <c r="Y19">
        <v>41</v>
      </c>
      <c r="Z19" s="43">
        <f>IF((Y19=Y3),Z3,IF((Y19=Y4),Z4,IF((Y19=Y5),Z5,IF((Y19=Y6),Z6,IF((Y19=Y7),Z7,IF((Y19=Y8),Z8,0))))))</f>
        <v>0</v>
      </c>
      <c r="AB19">
        <v>41</v>
      </c>
      <c r="AC19" s="49">
        <f>IF((AB19=AB3),AC3,IF((AB19=AB4),AC4,IF((AB19=AB5),AC5,IF((AB19=AB6),AC6,IF((AB19=AB7),AC7,IF((AB19=AB8),AC8,0))))))</f>
        <v>10</v>
      </c>
    </row>
    <row r="20" spans="6:29" x14ac:dyDescent="0.2">
      <c r="G20">
        <v>42</v>
      </c>
      <c r="H20" s="26">
        <f>IF((G20=G3),H3,IF((G20=G4),H4,IF((G20=G5),H5,IF((G20=G6),H6,IF((G20=G7),H7,IF((G20=G8),H8,0))))))</f>
        <v>7.9999999999999858</v>
      </c>
      <c r="J20">
        <v>42</v>
      </c>
      <c r="K20" s="34">
        <f>IF((J20=J3),K3,IF((J20=J4),K4,IF((J20=J5),K5,IF((J20=J6),K6,IF((J20=J7),K7,IF((J20=J8),K8,0))))))</f>
        <v>7</v>
      </c>
      <c r="M20">
        <v>42</v>
      </c>
      <c r="N20" s="40">
        <f>IF((M20=M3),N3,IF((M20=M4),N4,IF((M20=M5),N5,IF((M20=M6),N6,IF((M20=M7),N7,IF((M20=M8),N8,0))))))</f>
        <v>0</v>
      </c>
      <c r="P20">
        <v>42</v>
      </c>
      <c r="Q20" s="43">
        <f>IF((P20=P3),Q3,IF((P20=P4),Q4,IF((P20=P5),Q5,IF((P20=P6),Q6,IF((P20=P7),Q7,IF((P20=P8),Q8,0))))))</f>
        <v>5</v>
      </c>
      <c r="S20">
        <v>42</v>
      </c>
      <c r="T20" s="49">
        <f>IF((S20=S3),T3,IF((S20=S4),T4,IF((S20=S5),T5,IF((S20=S6),T6,IF((S20=S7),T7,IF((S20=S8),T8,0))))))</f>
        <v>2</v>
      </c>
      <c r="V20">
        <v>42</v>
      </c>
      <c r="W20" s="40">
        <f>IF((V20=V3),W3,IF((V20=V4),W4,IF((V20=V5),W5,IF((V20=V6),W6,IF((V20=V7),W7,IF((V20=V8),W8,0))))))</f>
        <v>9.9999999999999858</v>
      </c>
      <c r="Y20">
        <v>42</v>
      </c>
      <c r="Z20" s="43">
        <f>IF((Y20=Y3),Z3,IF((Y20=Y4),Z4,IF((Y20=Y5),Z5,IF((Y20=Y6),Z6,IF((Y20=Y7),Z7,IF((Y20=Y8),Z8,0))))))</f>
        <v>0</v>
      </c>
      <c r="AB20">
        <v>42</v>
      </c>
      <c r="AC20" s="49">
        <f>IF((AB20=AB3),AC3,IF((AB20=AB4),AC4,IF((AB20=AB5),AC5,IF((AB20=AB6),AC6,IF((AB20=AB7),AC7,IF((AB20=AB8),AC8,0))))))</f>
        <v>5</v>
      </c>
    </row>
    <row r="21" spans="6:29" x14ac:dyDescent="0.2">
      <c r="G21">
        <v>43</v>
      </c>
      <c r="H21" s="26">
        <f>IF((G21=G3),H3,IF((G21=G4),H4,IF((G21=G5),H5,IF((G21=G6),H6,IF((G21=G7),H7,IF((G21=G8),H8,0))))))</f>
        <v>9.9999999999999858</v>
      </c>
      <c r="J21">
        <v>43</v>
      </c>
      <c r="K21" s="34">
        <f>IF((J21=J3),K3,IF((J21=J4),K4,IF((J21=J5),K5,IF((J21=J6),K6,IF((J21=J7),K7,IF((J21=J8),K8,0))))))</f>
        <v>9</v>
      </c>
      <c r="M21">
        <v>43</v>
      </c>
      <c r="N21" s="40">
        <f>IF((M21=M3),N3,IF((M21=M4),N4,IF((M21=M5),N5,IF((M21=M6),N6,IF((M21=M7),N7,IF((M21=M8),N8,0))))))</f>
        <v>0</v>
      </c>
      <c r="P21">
        <v>43</v>
      </c>
      <c r="Q21" s="43">
        <f>IF((P21=P3),Q3,IF((P21=P4),Q4,IF((P21=P5),Q5,IF((P21=P6),Q6,IF((P21=P7),Q7,IF((P21=P8),Q8,0))))))</f>
        <v>9</v>
      </c>
      <c r="S21">
        <v>43</v>
      </c>
      <c r="T21" s="49">
        <f>IF((S21=S3),T3,IF((S21=S4),T4,IF((S21=S5),T5,IF((S21=S6),T6,IF((S21=S7),T7,IF((S21=S8),T8,0))))))</f>
        <v>0</v>
      </c>
      <c r="V21">
        <v>43</v>
      </c>
      <c r="W21" s="40">
        <f>IF((V21=V3),W3,IF((V21=V4),W4,IF((V21=V5),W5,IF((V21=V6),W6,IF((V21=V7),W7,IF((V21=V8),W8,0))))))</f>
        <v>5.9999999999999858</v>
      </c>
      <c r="Y21">
        <v>43</v>
      </c>
      <c r="Z21" s="43">
        <f>IF((Y21=Y3),Z3,IF((Y21=Y4),Z4,IF((Y21=Y5),Z5,IF((Y21=Y6),Z6,IF((Y21=Y7),Z7,IF((Y21=Y8),Z8,0))))))</f>
        <v>0</v>
      </c>
      <c r="AB21">
        <v>43</v>
      </c>
      <c r="AC21" s="49">
        <f>IF((AB21=AB3),AC3,IF((AB21=AB4),AC4,IF((AB21=AB5),AC5,IF((AB21=AB6),AC6,IF((AB21=AB7),AC7,IF((AB21=AB8),AC8,0))))))</f>
        <v>0</v>
      </c>
    </row>
    <row r="23" spans="6:29" x14ac:dyDescent="0.2">
      <c r="F23" s="23" t="s">
        <v>8</v>
      </c>
      <c r="G23">
        <v>1234</v>
      </c>
      <c r="H23" s="26">
        <f>(50-SUM(H10:H12,H14,H15,H18))</f>
        <v>38</v>
      </c>
      <c r="I23" s="29" t="s">
        <v>8</v>
      </c>
      <c r="J23">
        <v>1234</v>
      </c>
      <c r="K23" s="34">
        <f>(50-SUM(K10:K12,K14,K15,K18))</f>
        <v>42</v>
      </c>
      <c r="L23" s="36" t="s">
        <v>8</v>
      </c>
      <c r="M23">
        <v>1234</v>
      </c>
      <c r="N23" s="40">
        <f>(50-SUM(N10:N12,N14,N15,N18))</f>
        <v>32</v>
      </c>
      <c r="O23" s="9" t="s">
        <v>8</v>
      </c>
      <c r="P23">
        <v>1234</v>
      </c>
      <c r="Q23" s="43">
        <f>(50-SUM(Q10:Q12,Q14,Q15,Q18))</f>
        <v>46</v>
      </c>
      <c r="R23" s="44" t="s">
        <v>8</v>
      </c>
      <c r="S23">
        <v>1234</v>
      </c>
      <c r="T23" s="49">
        <f>(50-SUM(T10:T12,T14,T15,T18))</f>
        <v>48.000000000000007</v>
      </c>
      <c r="U23" s="36" t="s">
        <v>8</v>
      </c>
      <c r="V23">
        <v>1234</v>
      </c>
      <c r="W23" s="40">
        <f>(50-SUM(W10:W12,W14,W15,W18))</f>
        <v>42</v>
      </c>
      <c r="X23" s="9" t="s">
        <v>8</v>
      </c>
      <c r="Y23">
        <v>1234</v>
      </c>
      <c r="Z23" s="43">
        <f>(50-SUM(Z10:Z12,Z14,Z15,Z18))</f>
        <v>32.999999999999993</v>
      </c>
      <c r="AA23" s="44" t="s">
        <v>8</v>
      </c>
      <c r="AB23">
        <v>1234</v>
      </c>
      <c r="AC23" s="49">
        <f>(50-SUM(AC10:AC12,AC14,AC15,AC18))</f>
        <v>47.999999999999972</v>
      </c>
    </row>
    <row r="24" spans="6:29" x14ac:dyDescent="0.2">
      <c r="F24" s="23" t="s">
        <v>9</v>
      </c>
      <c r="G24">
        <v>1243</v>
      </c>
      <c r="H24" s="26">
        <f>((H23-H21)+H18)</f>
        <v>28.000000000000014</v>
      </c>
      <c r="I24" s="29" t="s">
        <v>9</v>
      </c>
      <c r="J24">
        <v>1243</v>
      </c>
      <c r="K24" s="34">
        <f>((K23-K21)+K18)</f>
        <v>33</v>
      </c>
      <c r="L24" s="36" t="s">
        <v>9</v>
      </c>
      <c r="M24">
        <v>1243</v>
      </c>
      <c r="N24" s="40">
        <f>((N23-N21)+N18)</f>
        <v>42</v>
      </c>
      <c r="O24" s="9" t="s">
        <v>9</v>
      </c>
      <c r="P24">
        <v>1243</v>
      </c>
      <c r="Q24" s="43">
        <f>((Q23-Q21)+Q18)</f>
        <v>37</v>
      </c>
      <c r="R24" s="44" t="s">
        <v>9</v>
      </c>
      <c r="S24">
        <v>1243</v>
      </c>
      <c r="T24" s="49">
        <f>((T23-T21)+T18)</f>
        <v>50</v>
      </c>
      <c r="U24" s="36" t="s">
        <v>9</v>
      </c>
      <c r="V24">
        <v>1243</v>
      </c>
      <c r="W24" s="40">
        <f>((W23-W21)+W18)</f>
        <v>36.000000000000014</v>
      </c>
      <c r="X24" s="9" t="s">
        <v>9</v>
      </c>
      <c r="Y24">
        <v>1243</v>
      </c>
      <c r="Z24" s="43">
        <f>((Z23-Z21)+Z18)</f>
        <v>42</v>
      </c>
      <c r="AA24" s="44" t="s">
        <v>9</v>
      </c>
      <c r="AB24">
        <v>1243</v>
      </c>
      <c r="AC24" s="49">
        <f>((AC23-AC21)+AC18)</f>
        <v>50</v>
      </c>
    </row>
    <row r="25" spans="6:29" x14ac:dyDescent="0.2">
      <c r="F25" s="23" t="s">
        <v>10</v>
      </c>
      <c r="G25">
        <v>1324</v>
      </c>
      <c r="H25" s="26">
        <f>((H23+H14)-H17)</f>
        <v>40</v>
      </c>
      <c r="I25" s="29" t="s">
        <v>10</v>
      </c>
      <c r="J25">
        <v>1324</v>
      </c>
      <c r="K25" s="34">
        <f>((K23+K14)-K17)</f>
        <v>44</v>
      </c>
      <c r="L25" s="36" t="s">
        <v>10</v>
      </c>
      <c r="M25">
        <v>1324</v>
      </c>
      <c r="N25" s="40">
        <f>((N23+N14)-N17)</f>
        <v>27</v>
      </c>
      <c r="O25" s="9" t="s">
        <v>10</v>
      </c>
      <c r="P25">
        <v>1324</v>
      </c>
      <c r="Q25" s="43">
        <f>((Q23+Q14)-Q17)</f>
        <v>50</v>
      </c>
      <c r="R25" s="44" t="s">
        <v>10</v>
      </c>
      <c r="S25">
        <v>1324</v>
      </c>
      <c r="T25" s="49">
        <f>((T23+T14)-T17)</f>
        <v>44.000000000000014</v>
      </c>
      <c r="U25" s="36" t="s">
        <v>10</v>
      </c>
      <c r="V25">
        <v>1324</v>
      </c>
      <c r="W25" s="40">
        <f>((W23+W14)-W17)</f>
        <v>38</v>
      </c>
      <c r="X25" s="9" t="s">
        <v>10</v>
      </c>
      <c r="Y25">
        <v>1324</v>
      </c>
      <c r="Z25" s="43">
        <f>((Z23+Z14)-Z17)</f>
        <v>29.999999999999986</v>
      </c>
      <c r="AA25" s="44" t="s">
        <v>10</v>
      </c>
      <c r="AB25">
        <v>1324</v>
      </c>
      <c r="AC25" s="49">
        <f>((AC23+AC14)-AC17)</f>
        <v>40.999999999999943</v>
      </c>
    </row>
    <row r="26" spans="6:29" x14ac:dyDescent="0.2">
      <c r="F26" s="23" t="s">
        <v>11</v>
      </c>
      <c r="G26">
        <v>1342</v>
      </c>
      <c r="H26" s="26">
        <f>((H25+H15)-H20)</f>
        <v>32.000000000000014</v>
      </c>
      <c r="I26" s="29" t="s">
        <v>11</v>
      </c>
      <c r="J26">
        <v>1342</v>
      </c>
      <c r="K26" s="34">
        <f>((K25+K15)-K20)</f>
        <v>37</v>
      </c>
      <c r="L26" s="36" t="s">
        <v>11</v>
      </c>
      <c r="M26">
        <v>1342</v>
      </c>
      <c r="N26" s="40">
        <f>((N25+N15)-N20)</f>
        <v>32</v>
      </c>
      <c r="O26" s="9" t="s">
        <v>11</v>
      </c>
      <c r="P26">
        <v>1342</v>
      </c>
      <c r="Q26" s="43">
        <f>((Q25+Q15)-Q20)</f>
        <v>45</v>
      </c>
      <c r="R26" s="44" t="s">
        <v>11</v>
      </c>
      <c r="S26">
        <v>1342</v>
      </c>
      <c r="T26" s="49">
        <f>((T25+T15)-T20)</f>
        <v>42.000000000000014</v>
      </c>
      <c r="U26" s="36" t="s">
        <v>11</v>
      </c>
      <c r="V26">
        <v>1342</v>
      </c>
      <c r="W26" s="40">
        <f>((W25+W15)-W20)</f>
        <v>28.000000000000014</v>
      </c>
      <c r="X26" s="9" t="s">
        <v>11</v>
      </c>
      <c r="Y26">
        <v>1342</v>
      </c>
      <c r="Z26" s="43">
        <f>((Z25+Z15)-Z20)</f>
        <v>35.999999999999986</v>
      </c>
      <c r="AA26" s="44" t="s">
        <v>11</v>
      </c>
      <c r="AB26">
        <v>1342</v>
      </c>
      <c r="AC26" s="49">
        <f>((AC25+AC15)-AC20)</f>
        <v>35.999999999999943</v>
      </c>
    </row>
    <row r="27" spans="6:29" x14ac:dyDescent="0.2">
      <c r="F27" s="23" t="s">
        <v>12</v>
      </c>
      <c r="G27">
        <v>1423</v>
      </c>
      <c r="H27" s="26">
        <f>((H24-H20)+H15)</f>
        <v>20.000000000000028</v>
      </c>
      <c r="I27" s="29" t="s">
        <v>12</v>
      </c>
      <c r="J27">
        <v>1423</v>
      </c>
      <c r="K27" s="34">
        <f>((K24-K20)+K15)</f>
        <v>26</v>
      </c>
      <c r="L27" s="36" t="s">
        <v>12</v>
      </c>
      <c r="M27">
        <v>1423</v>
      </c>
      <c r="N27" s="40">
        <f>((N24-N20)+N15)</f>
        <v>47</v>
      </c>
      <c r="O27" s="9" t="s">
        <v>12</v>
      </c>
      <c r="P27">
        <v>1423</v>
      </c>
      <c r="Q27" s="43">
        <f>((Q24-Q20)+Q15)</f>
        <v>32</v>
      </c>
      <c r="R27" s="44" t="s">
        <v>12</v>
      </c>
      <c r="S27">
        <v>1423</v>
      </c>
      <c r="T27" s="49">
        <f>((T24-T20)+T15)</f>
        <v>48</v>
      </c>
      <c r="U27" s="36" t="s">
        <v>12</v>
      </c>
      <c r="V27">
        <v>1423</v>
      </c>
      <c r="W27" s="40">
        <f>((W24-W20)+W15)</f>
        <v>26.000000000000028</v>
      </c>
      <c r="X27" s="9" t="s">
        <v>12</v>
      </c>
      <c r="Y27">
        <v>1423</v>
      </c>
      <c r="Z27" s="43">
        <f>((Z24-Z20)+Z15)</f>
        <v>48</v>
      </c>
      <c r="AA27" s="44" t="s">
        <v>12</v>
      </c>
      <c r="AB27">
        <v>1423</v>
      </c>
      <c r="AC27" s="49">
        <f>((AC24-AC20)+AC15)</f>
        <v>45</v>
      </c>
    </row>
    <row r="28" spans="6:29" x14ac:dyDescent="0.2">
      <c r="F28" s="23" t="s">
        <v>13</v>
      </c>
      <c r="G28">
        <v>1432</v>
      </c>
      <c r="H28" s="26">
        <f>((H27-H17)+H14)</f>
        <v>22.000000000000028</v>
      </c>
      <c r="I28" s="29" t="s">
        <v>13</v>
      </c>
      <c r="J28">
        <v>1432</v>
      </c>
      <c r="K28" s="34">
        <f>((K27-K17)+K14)</f>
        <v>28</v>
      </c>
      <c r="L28" s="36" t="s">
        <v>13</v>
      </c>
      <c r="M28">
        <v>1432</v>
      </c>
      <c r="N28" s="40">
        <f>((N27-N17)+N14)</f>
        <v>42</v>
      </c>
      <c r="O28" s="9" t="s">
        <v>13</v>
      </c>
      <c r="P28">
        <v>1432</v>
      </c>
      <c r="Q28" s="43">
        <f>((Q27-Q17)+Q14)</f>
        <v>36</v>
      </c>
      <c r="R28" s="44" t="s">
        <v>13</v>
      </c>
      <c r="S28">
        <v>1432</v>
      </c>
      <c r="T28" s="49">
        <f>((T27-T17)+T14)</f>
        <v>44.000000000000007</v>
      </c>
      <c r="U28" s="36" t="s">
        <v>13</v>
      </c>
      <c r="V28">
        <v>1432</v>
      </c>
      <c r="W28" s="40">
        <f>((W27-W17)+W14)</f>
        <v>22.000000000000028</v>
      </c>
      <c r="X28" s="9" t="s">
        <v>13</v>
      </c>
      <c r="Y28">
        <v>1432</v>
      </c>
      <c r="Z28" s="43">
        <f>((Z27-Z17)+Z14)</f>
        <v>44.999999999999993</v>
      </c>
      <c r="AA28" s="44" t="s">
        <v>13</v>
      </c>
      <c r="AB28">
        <v>1432</v>
      </c>
      <c r="AC28" s="49">
        <f>((AC27-AC17)+AC14)</f>
        <v>37.999999999999972</v>
      </c>
    </row>
    <row r="29" spans="6:29" x14ac:dyDescent="0.2">
      <c r="G29">
        <v>2000</v>
      </c>
      <c r="J29">
        <v>2000</v>
      </c>
      <c r="M29">
        <v>2000</v>
      </c>
      <c r="P29">
        <v>2000</v>
      </c>
      <c r="S29">
        <v>2000</v>
      </c>
      <c r="V29">
        <v>2000</v>
      </c>
      <c r="Y29">
        <v>2000</v>
      </c>
      <c r="AB29">
        <v>2000</v>
      </c>
    </row>
    <row r="30" spans="6:29" x14ac:dyDescent="0.2">
      <c r="F30" s="23" t="s">
        <v>14</v>
      </c>
      <c r="G30">
        <v>2134</v>
      </c>
      <c r="H30" s="26">
        <f>((H23+H10)-H13)</f>
        <v>42</v>
      </c>
      <c r="I30" s="29" t="s">
        <v>14</v>
      </c>
      <c r="J30">
        <v>2134</v>
      </c>
      <c r="K30" s="34">
        <f>((K23+K10)-K13)</f>
        <v>44</v>
      </c>
      <c r="L30" s="36" t="s">
        <v>14</v>
      </c>
      <c r="M30">
        <v>2134</v>
      </c>
      <c r="N30" s="40">
        <f>((N23+N10)-N13)</f>
        <v>30</v>
      </c>
      <c r="O30" s="9" t="s">
        <v>14</v>
      </c>
      <c r="P30">
        <v>2134</v>
      </c>
      <c r="Q30" s="43">
        <f>((Q23+Q10)-Q13)</f>
        <v>40</v>
      </c>
      <c r="R30" s="44" t="s">
        <v>14</v>
      </c>
      <c r="S30">
        <v>2134</v>
      </c>
      <c r="T30" s="49">
        <f>((T23+T10)-T13)</f>
        <v>46.000000000000007</v>
      </c>
      <c r="U30" s="36" t="s">
        <v>14</v>
      </c>
      <c r="V30">
        <v>2134</v>
      </c>
      <c r="W30" s="40">
        <f>((W23+W10)-W13)</f>
        <v>48</v>
      </c>
      <c r="X30" s="9" t="s">
        <v>14</v>
      </c>
      <c r="Y30">
        <v>2134</v>
      </c>
      <c r="Z30" s="43">
        <f>((Z23+Z10)-Z13)</f>
        <v>28.999999999999993</v>
      </c>
      <c r="AA30" s="44" t="s">
        <v>14</v>
      </c>
      <c r="AB30">
        <v>2134</v>
      </c>
      <c r="AC30" s="49">
        <f>((AC23+AC10)-AC13)</f>
        <v>42.999999999999972</v>
      </c>
    </row>
    <row r="31" spans="6:29" x14ac:dyDescent="0.2">
      <c r="F31" s="23" t="s">
        <v>15</v>
      </c>
      <c r="G31">
        <v>2143</v>
      </c>
      <c r="H31" s="26">
        <f>((H30+H18)-H21)</f>
        <v>32.000000000000014</v>
      </c>
      <c r="I31" s="29" t="s">
        <v>15</v>
      </c>
      <c r="J31">
        <v>2143</v>
      </c>
      <c r="K31" s="34">
        <f>((K30+K18)-K21)</f>
        <v>35</v>
      </c>
      <c r="L31" s="36" t="s">
        <v>15</v>
      </c>
      <c r="M31">
        <v>2143</v>
      </c>
      <c r="N31" s="40">
        <f>((N30+N18)-N21)</f>
        <v>40</v>
      </c>
      <c r="O31" s="9" t="s">
        <v>15</v>
      </c>
      <c r="P31">
        <v>2143</v>
      </c>
      <c r="Q31" s="43">
        <f>((Q30+Q18)-Q21)</f>
        <v>31</v>
      </c>
      <c r="R31" s="44" t="s">
        <v>15</v>
      </c>
      <c r="S31">
        <v>2143</v>
      </c>
      <c r="T31" s="49">
        <f>((T30+T18)-T21)</f>
        <v>48</v>
      </c>
      <c r="U31" s="36" t="s">
        <v>15</v>
      </c>
      <c r="V31">
        <v>2143</v>
      </c>
      <c r="W31" s="40">
        <f>((W30+W18)-W21)</f>
        <v>42.000000000000014</v>
      </c>
      <c r="X31" s="9" t="s">
        <v>15</v>
      </c>
      <c r="Y31">
        <v>2143</v>
      </c>
      <c r="Z31" s="43">
        <f>((Z30+Z18)-Z21)</f>
        <v>38</v>
      </c>
      <c r="AA31" s="44" t="s">
        <v>15</v>
      </c>
      <c r="AB31">
        <v>2143</v>
      </c>
      <c r="AC31" s="49">
        <f>((AC30+AC18)-AC21)</f>
        <v>45</v>
      </c>
    </row>
    <row r="32" spans="6:29" x14ac:dyDescent="0.2">
      <c r="F32" s="23" t="s">
        <v>16</v>
      </c>
      <c r="G32">
        <v>2314</v>
      </c>
      <c r="H32" s="26">
        <f>((H30+H11)-H16)</f>
        <v>48</v>
      </c>
      <c r="I32" s="29" t="s">
        <v>16</v>
      </c>
      <c r="J32">
        <v>2314</v>
      </c>
      <c r="K32" s="34">
        <f>((K30+K11)-K16)</f>
        <v>48</v>
      </c>
      <c r="L32" s="36" t="s">
        <v>16</v>
      </c>
      <c r="M32">
        <v>2314</v>
      </c>
      <c r="N32" s="40">
        <f>((N30+N11)-N16)</f>
        <v>23</v>
      </c>
      <c r="O32" s="9" t="s">
        <v>16</v>
      </c>
      <c r="P32">
        <v>2314</v>
      </c>
      <c r="Q32" s="43">
        <f>((Q30+Q11)-Q16)</f>
        <v>38</v>
      </c>
      <c r="R32" s="44" t="s">
        <v>16</v>
      </c>
      <c r="S32">
        <v>2314</v>
      </c>
      <c r="T32" s="49">
        <f>((T30+T11)-T16)</f>
        <v>40.000000000000014</v>
      </c>
      <c r="U32" s="36" t="s">
        <v>16</v>
      </c>
      <c r="V32">
        <v>2314</v>
      </c>
      <c r="W32" s="40">
        <f>((W30+W11)-W16)</f>
        <v>50</v>
      </c>
      <c r="X32" s="9" t="s">
        <v>16</v>
      </c>
      <c r="Y32">
        <v>2314</v>
      </c>
      <c r="Z32" s="43">
        <f>((Z30+Z11)-Z16)</f>
        <v>21.999999999999986</v>
      </c>
      <c r="AA32" s="44" t="s">
        <v>16</v>
      </c>
      <c r="AB32">
        <v>2314</v>
      </c>
      <c r="AC32" s="49">
        <f>((AC30+AC11)-AC16)</f>
        <v>30.999999999999943</v>
      </c>
    </row>
    <row r="33" spans="6:29" x14ac:dyDescent="0.2">
      <c r="F33" s="23" t="s">
        <v>17</v>
      </c>
      <c r="G33">
        <v>2341</v>
      </c>
      <c r="H33" s="26">
        <f>((H32+H12)-H19)</f>
        <v>44.000000000000014</v>
      </c>
      <c r="I33" s="29" t="s">
        <v>17</v>
      </c>
      <c r="J33">
        <v>2341</v>
      </c>
      <c r="K33" s="34">
        <f>((K32+K12)-K19)</f>
        <v>43</v>
      </c>
      <c r="L33" s="36" t="s">
        <v>17</v>
      </c>
      <c r="M33">
        <v>2341</v>
      </c>
      <c r="N33" s="40">
        <f>((N32+N12)-N19)</f>
        <v>26</v>
      </c>
      <c r="O33" s="9" t="s">
        <v>17</v>
      </c>
      <c r="P33">
        <v>2341</v>
      </c>
      <c r="Q33" s="43">
        <f>((Q32+Q12)-Q19)</f>
        <v>27</v>
      </c>
      <c r="R33" s="44" t="s">
        <v>17</v>
      </c>
      <c r="S33">
        <v>2341</v>
      </c>
      <c r="T33" s="49">
        <f>((T32+T12)-T19)</f>
        <v>36.000000000000014</v>
      </c>
      <c r="U33" s="36" t="s">
        <v>17</v>
      </c>
      <c r="V33">
        <v>2341</v>
      </c>
      <c r="W33" s="40">
        <f>((W32+W12)-W19)</f>
        <v>46.000000000000014</v>
      </c>
      <c r="X33" s="9" t="s">
        <v>17</v>
      </c>
      <c r="Y33">
        <v>2341</v>
      </c>
      <c r="Z33" s="43">
        <f>((Z32+Z12)-Z19)</f>
        <v>23.999999999999986</v>
      </c>
      <c r="AA33" s="44" t="s">
        <v>17</v>
      </c>
      <c r="AB33">
        <v>2341</v>
      </c>
      <c r="AC33" s="49">
        <f>((AC32+AC12)-AC19)</f>
        <v>20.999999999999943</v>
      </c>
    </row>
    <row r="34" spans="6:29" x14ac:dyDescent="0.2">
      <c r="F34" s="23" t="s">
        <v>18</v>
      </c>
      <c r="G34">
        <v>2413</v>
      </c>
      <c r="H34" s="26">
        <f>((H31+H12)-H19)</f>
        <v>28.000000000000028</v>
      </c>
      <c r="I34" s="29" t="s">
        <v>18</v>
      </c>
      <c r="J34">
        <v>2413</v>
      </c>
      <c r="K34" s="34">
        <f>((K31+K12)-K19)</f>
        <v>30</v>
      </c>
      <c r="L34" s="36" t="s">
        <v>18</v>
      </c>
      <c r="M34">
        <v>2413</v>
      </c>
      <c r="N34" s="40">
        <f>((N31+N12)-N19)</f>
        <v>43</v>
      </c>
      <c r="O34" s="9" t="s">
        <v>18</v>
      </c>
      <c r="P34">
        <v>2413</v>
      </c>
      <c r="Q34" s="43">
        <f>((Q31+Q12)-Q19)</f>
        <v>20</v>
      </c>
      <c r="R34" s="44" t="s">
        <v>18</v>
      </c>
      <c r="S34">
        <v>2413</v>
      </c>
      <c r="T34" s="49">
        <f>((T31+T12)-T19)</f>
        <v>44</v>
      </c>
      <c r="U34" s="36" t="s">
        <v>18</v>
      </c>
      <c r="V34">
        <v>2413</v>
      </c>
      <c r="W34" s="40">
        <f>((W31+W12)-W19)</f>
        <v>38.000000000000028</v>
      </c>
      <c r="X34" s="9" t="s">
        <v>18</v>
      </c>
      <c r="Y34">
        <v>2413</v>
      </c>
      <c r="Z34" s="43">
        <f>((Z31+Z12)-Z19)</f>
        <v>40</v>
      </c>
      <c r="AA34" s="44" t="s">
        <v>18</v>
      </c>
      <c r="AB34">
        <v>2413</v>
      </c>
      <c r="AC34" s="49">
        <f>((AC31+AC12)-AC19)</f>
        <v>35</v>
      </c>
    </row>
    <row r="35" spans="6:29" x14ac:dyDescent="0.2">
      <c r="F35" s="23" t="s">
        <v>19</v>
      </c>
      <c r="G35">
        <v>2431</v>
      </c>
      <c r="H35" s="26">
        <f>((H34+H11)-H16)</f>
        <v>34.000000000000028</v>
      </c>
      <c r="I35" s="29" t="s">
        <v>19</v>
      </c>
      <c r="J35">
        <v>2431</v>
      </c>
      <c r="K35" s="34">
        <f>((K34+K11)-K16)</f>
        <v>34</v>
      </c>
      <c r="L35" s="36" t="s">
        <v>19</v>
      </c>
      <c r="M35">
        <v>2431</v>
      </c>
      <c r="N35" s="40">
        <f>((N34+N11)-N16)</f>
        <v>36</v>
      </c>
      <c r="O35" s="9" t="s">
        <v>19</v>
      </c>
      <c r="P35">
        <v>2431</v>
      </c>
      <c r="Q35" s="43">
        <f>((Q34+Q11)-Q16)</f>
        <v>18</v>
      </c>
      <c r="R35" s="44" t="s">
        <v>19</v>
      </c>
      <c r="S35">
        <v>2431</v>
      </c>
      <c r="T35" s="49">
        <f>((T34+T11)-T16)</f>
        <v>38.000000000000007</v>
      </c>
      <c r="U35" s="36" t="s">
        <v>19</v>
      </c>
      <c r="V35">
        <v>2431</v>
      </c>
      <c r="W35" s="40">
        <f>((W34+W11)-W16)</f>
        <v>40.000000000000028</v>
      </c>
      <c r="X35" s="9" t="s">
        <v>19</v>
      </c>
      <c r="Y35">
        <v>2431</v>
      </c>
      <c r="Z35" s="43">
        <f>((Z34+Z11)-Z16)</f>
        <v>32.999999999999993</v>
      </c>
      <c r="AA35" s="44" t="s">
        <v>19</v>
      </c>
      <c r="AB35">
        <v>2431</v>
      </c>
      <c r="AC35" s="49">
        <f>((AC34+AC11)-AC16)</f>
        <v>22.999999999999972</v>
      </c>
    </row>
    <row r="36" spans="6:29" x14ac:dyDescent="0.2">
      <c r="G36">
        <v>3000</v>
      </c>
      <c r="J36">
        <v>3000</v>
      </c>
      <c r="M36">
        <v>3000</v>
      </c>
      <c r="P36">
        <v>3000</v>
      </c>
      <c r="S36">
        <v>3000</v>
      </c>
      <c r="V36">
        <v>3000</v>
      </c>
      <c r="Y36">
        <v>3000</v>
      </c>
      <c r="AB36">
        <v>3000</v>
      </c>
    </row>
    <row r="37" spans="6:29" x14ac:dyDescent="0.2">
      <c r="F37" s="23" t="s">
        <v>20</v>
      </c>
      <c r="G37">
        <v>3124</v>
      </c>
      <c r="H37" s="26">
        <f>((H25+H11)-H16)</f>
        <v>46</v>
      </c>
      <c r="I37" s="29" t="s">
        <v>20</v>
      </c>
      <c r="J37">
        <v>3124</v>
      </c>
      <c r="K37" s="34">
        <f>((K25+K11)-K16)</f>
        <v>48</v>
      </c>
      <c r="L37" s="36" t="s">
        <v>20</v>
      </c>
      <c r="M37">
        <v>3124</v>
      </c>
      <c r="N37" s="40">
        <f>((N25+N11)-N16)</f>
        <v>20</v>
      </c>
      <c r="O37" s="9" t="s">
        <v>20</v>
      </c>
      <c r="P37">
        <v>3124</v>
      </c>
      <c r="Q37" s="43">
        <f>((Q25+Q11)-Q16)</f>
        <v>48</v>
      </c>
      <c r="R37" s="44" t="s">
        <v>20</v>
      </c>
      <c r="S37">
        <v>3124</v>
      </c>
      <c r="T37" s="49">
        <f>((T25+T11)-T16)</f>
        <v>38.000000000000021</v>
      </c>
      <c r="U37" s="36" t="s">
        <v>20</v>
      </c>
      <c r="V37">
        <v>3124</v>
      </c>
      <c r="W37" s="40">
        <f>((W25+W11)-W16)</f>
        <v>40</v>
      </c>
      <c r="X37" s="9" t="s">
        <v>20</v>
      </c>
      <c r="Y37">
        <v>3124</v>
      </c>
      <c r="Z37" s="43">
        <f>((Z25+Z11)-Z16)</f>
        <v>22.999999999999979</v>
      </c>
      <c r="AA37" s="44" t="s">
        <v>20</v>
      </c>
      <c r="AB37">
        <v>3124</v>
      </c>
      <c r="AC37" s="49">
        <f>((AC25+AC11)-AC16)</f>
        <v>28.999999999999915</v>
      </c>
    </row>
    <row r="38" spans="6:29" x14ac:dyDescent="0.2">
      <c r="F38" s="23" t="s">
        <v>21</v>
      </c>
      <c r="G38">
        <v>3142</v>
      </c>
      <c r="H38" s="26">
        <f>((H37+H15)-H20)</f>
        <v>38.000000000000014</v>
      </c>
      <c r="I38" s="29" t="s">
        <v>21</v>
      </c>
      <c r="J38">
        <v>3142</v>
      </c>
      <c r="K38" s="34">
        <f>((K37+K15)-K20)</f>
        <v>41</v>
      </c>
      <c r="L38" s="36" t="s">
        <v>21</v>
      </c>
      <c r="M38">
        <v>3142</v>
      </c>
      <c r="N38" s="40">
        <f>((N37+N15)-N20)</f>
        <v>25</v>
      </c>
      <c r="O38" s="9" t="s">
        <v>21</v>
      </c>
      <c r="P38">
        <v>3142</v>
      </c>
      <c r="Q38" s="43">
        <f>((Q37+Q15)-Q20)</f>
        <v>43</v>
      </c>
      <c r="R38" s="44" t="s">
        <v>21</v>
      </c>
      <c r="S38">
        <v>3142</v>
      </c>
      <c r="T38" s="49">
        <f>((T37+T15)-T20)</f>
        <v>36.000000000000021</v>
      </c>
      <c r="U38" s="36" t="s">
        <v>21</v>
      </c>
      <c r="V38">
        <v>3142</v>
      </c>
      <c r="W38" s="40">
        <f>((W37+W15)-W20)</f>
        <v>30.000000000000014</v>
      </c>
      <c r="X38" s="9" t="s">
        <v>21</v>
      </c>
      <c r="Y38">
        <v>3142</v>
      </c>
      <c r="Z38" s="43">
        <f>((Z37+Z15)-Z20)</f>
        <v>28.999999999999979</v>
      </c>
      <c r="AA38" s="44" t="s">
        <v>21</v>
      </c>
      <c r="AB38">
        <v>3142</v>
      </c>
      <c r="AC38" s="49">
        <f>((AC37+AC15)-AC20)</f>
        <v>23.999999999999915</v>
      </c>
    </row>
    <row r="39" spans="6:29" x14ac:dyDescent="0.2">
      <c r="F39" s="23" t="s">
        <v>22</v>
      </c>
      <c r="G39">
        <v>3214</v>
      </c>
      <c r="H39" s="26">
        <f>((H32+H14)-H17)</f>
        <v>50</v>
      </c>
      <c r="I39" s="29" t="s">
        <v>22</v>
      </c>
      <c r="J39">
        <v>3214</v>
      </c>
      <c r="K39" s="34">
        <f>((K32+K14)-K17)</f>
        <v>50</v>
      </c>
      <c r="L39" s="36" t="s">
        <v>22</v>
      </c>
      <c r="M39">
        <v>3214</v>
      </c>
      <c r="N39" s="40">
        <f>((N32+N14)-N17)</f>
        <v>18</v>
      </c>
      <c r="O39" s="9" t="s">
        <v>22</v>
      </c>
      <c r="P39">
        <v>3214</v>
      </c>
      <c r="Q39" s="43">
        <f>((Q32+Q14)-Q17)</f>
        <v>42</v>
      </c>
      <c r="R39" s="44" t="s">
        <v>22</v>
      </c>
      <c r="S39">
        <v>3214</v>
      </c>
      <c r="T39" s="49">
        <f>((T32+T14)-T17)</f>
        <v>36.000000000000021</v>
      </c>
      <c r="U39" s="36" t="s">
        <v>22</v>
      </c>
      <c r="V39">
        <v>3214</v>
      </c>
      <c r="W39" s="40">
        <f>((W32+W14)-W17)</f>
        <v>46</v>
      </c>
      <c r="X39" s="9" t="s">
        <v>22</v>
      </c>
      <c r="Y39">
        <v>3214</v>
      </c>
      <c r="Z39" s="43">
        <f>((Z32+Z14)-Z17)</f>
        <v>18.999999999999979</v>
      </c>
      <c r="AA39" s="44" t="s">
        <v>22</v>
      </c>
      <c r="AB39">
        <v>3214</v>
      </c>
      <c r="AC39" s="49">
        <f>((AC32+AC14)-AC17)</f>
        <v>23.999999999999915</v>
      </c>
    </row>
    <row r="40" spans="6:29" x14ac:dyDescent="0.2">
      <c r="F40" s="23" t="s">
        <v>23</v>
      </c>
      <c r="G40">
        <v>3241</v>
      </c>
      <c r="H40" s="26">
        <f>((H39+H12)-H19)</f>
        <v>46.000000000000014</v>
      </c>
      <c r="I40" s="29" t="s">
        <v>23</v>
      </c>
      <c r="J40">
        <v>3241</v>
      </c>
      <c r="K40" s="34">
        <f>((K39+K12)-K19)</f>
        <v>45</v>
      </c>
      <c r="L40" s="36" t="s">
        <v>23</v>
      </c>
      <c r="M40">
        <v>3241</v>
      </c>
      <c r="N40" s="40">
        <f>((N39+N12)-N19)</f>
        <v>21</v>
      </c>
      <c r="O40" s="9" t="s">
        <v>23</v>
      </c>
      <c r="P40">
        <v>3241</v>
      </c>
      <c r="Q40" s="43">
        <f>((Q39+Q12)-Q19)</f>
        <v>31</v>
      </c>
      <c r="R40" s="44" t="s">
        <v>23</v>
      </c>
      <c r="S40">
        <v>3241</v>
      </c>
      <c r="T40" s="49">
        <f>((T39+T12)-T19)</f>
        <v>32.000000000000021</v>
      </c>
      <c r="U40" s="36" t="s">
        <v>23</v>
      </c>
      <c r="V40">
        <v>3241</v>
      </c>
      <c r="W40" s="40">
        <f>((W39+W12)-W19)</f>
        <v>42.000000000000014</v>
      </c>
      <c r="X40" s="9" t="s">
        <v>23</v>
      </c>
      <c r="Y40">
        <v>3241</v>
      </c>
      <c r="Z40" s="43">
        <f>((Z39+Z12)-Z19)</f>
        <v>20.999999999999979</v>
      </c>
      <c r="AA40" s="44" t="s">
        <v>23</v>
      </c>
      <c r="AB40">
        <v>3241</v>
      </c>
      <c r="AC40" s="49">
        <f>((AC39+AC12)-AC19)</f>
        <v>13.999999999999915</v>
      </c>
    </row>
    <row r="41" spans="6:29" x14ac:dyDescent="0.2">
      <c r="F41" s="23" t="s">
        <v>24</v>
      </c>
      <c r="G41">
        <v>3412</v>
      </c>
      <c r="H41" s="26">
        <f>((H38+H12)-H19)</f>
        <v>34.000000000000028</v>
      </c>
      <c r="I41" s="29" t="s">
        <v>24</v>
      </c>
      <c r="J41">
        <v>3412</v>
      </c>
      <c r="K41" s="34">
        <f>((K38+K12)-K19)</f>
        <v>36</v>
      </c>
      <c r="L41" s="36" t="s">
        <v>24</v>
      </c>
      <c r="M41">
        <v>3412</v>
      </c>
      <c r="N41" s="40">
        <f>((N38+N12)-N19)</f>
        <v>28</v>
      </c>
      <c r="O41" s="9" t="s">
        <v>24</v>
      </c>
      <c r="P41">
        <v>3412</v>
      </c>
      <c r="Q41" s="43">
        <f>((Q38+Q12)-Q19)</f>
        <v>32</v>
      </c>
      <c r="R41" s="44" t="s">
        <v>24</v>
      </c>
      <c r="S41">
        <v>3412</v>
      </c>
      <c r="T41" s="49">
        <f>((T38+T12)-T19)</f>
        <v>32.000000000000021</v>
      </c>
      <c r="U41" s="36" t="s">
        <v>24</v>
      </c>
      <c r="V41">
        <v>3412</v>
      </c>
      <c r="W41" s="40">
        <f>((W38+W12)-W19)</f>
        <v>26.000000000000028</v>
      </c>
      <c r="X41" s="9" t="s">
        <v>24</v>
      </c>
      <c r="Y41">
        <v>3412</v>
      </c>
      <c r="Z41" s="43">
        <f>((Z38+Z12)-Z19)</f>
        <v>30.999999999999979</v>
      </c>
      <c r="AA41" s="44" t="s">
        <v>24</v>
      </c>
      <c r="AB41">
        <v>3412</v>
      </c>
      <c r="AC41" s="49">
        <f>((AC38+AC12)-AC19)</f>
        <v>13.999999999999915</v>
      </c>
    </row>
    <row r="42" spans="6:29" x14ac:dyDescent="0.2">
      <c r="F42" s="23" t="s">
        <v>25</v>
      </c>
      <c r="G42">
        <v>3421</v>
      </c>
      <c r="H42" s="26">
        <f>((H41+H10)-H13)</f>
        <v>38.000000000000028</v>
      </c>
      <c r="I42" s="29" t="s">
        <v>25</v>
      </c>
      <c r="J42">
        <v>3421</v>
      </c>
      <c r="K42" s="34">
        <f>((K41+K10)-K13)</f>
        <v>38</v>
      </c>
      <c r="L42" s="36" t="s">
        <v>25</v>
      </c>
      <c r="M42">
        <v>3421</v>
      </c>
      <c r="N42" s="40">
        <f>((N41+N10)-N13)</f>
        <v>26</v>
      </c>
      <c r="O42" s="9" t="s">
        <v>25</v>
      </c>
      <c r="P42">
        <v>3421</v>
      </c>
      <c r="Q42" s="43">
        <f>((Q41+Q10)-Q13)</f>
        <v>26</v>
      </c>
      <c r="R42" s="44" t="s">
        <v>25</v>
      </c>
      <c r="S42">
        <v>3421</v>
      </c>
      <c r="T42" s="49">
        <f>((T41+T10)-T13)</f>
        <v>30.000000000000021</v>
      </c>
      <c r="U42" s="36" t="s">
        <v>25</v>
      </c>
      <c r="V42">
        <v>3421</v>
      </c>
      <c r="W42" s="40">
        <f>((W41+W10)-W13)</f>
        <v>32.000000000000028</v>
      </c>
      <c r="X42" s="9" t="s">
        <v>25</v>
      </c>
      <c r="Y42">
        <v>3421</v>
      </c>
      <c r="Z42" s="43">
        <f>((Z41+Z10)-Z13)</f>
        <v>26.999999999999979</v>
      </c>
      <c r="AA42" s="44" t="s">
        <v>25</v>
      </c>
      <c r="AB42">
        <v>3421</v>
      </c>
      <c r="AC42" s="49">
        <f>((AC41+AC10)-AC13)</f>
        <v>8.9999999999999147</v>
      </c>
    </row>
    <row r="43" spans="6:29" x14ac:dyDescent="0.2">
      <c r="G43">
        <v>4000</v>
      </c>
      <c r="J43">
        <v>4000</v>
      </c>
      <c r="M43">
        <v>4000</v>
      </c>
      <c r="P43">
        <v>4000</v>
      </c>
      <c r="S43">
        <v>4000</v>
      </c>
      <c r="V43">
        <v>4000</v>
      </c>
      <c r="Y43">
        <v>4000</v>
      </c>
      <c r="AB43">
        <v>4000</v>
      </c>
    </row>
    <row r="44" spans="6:29" x14ac:dyDescent="0.2">
      <c r="F44" s="23" t="s">
        <v>26</v>
      </c>
      <c r="G44">
        <v>4123</v>
      </c>
      <c r="H44" s="26">
        <f>((H27+H12)-H19)</f>
        <v>16.000000000000043</v>
      </c>
      <c r="I44" s="29" t="s">
        <v>26</v>
      </c>
      <c r="J44">
        <v>4123</v>
      </c>
      <c r="K44" s="34">
        <f>((K27+K12)-K19)</f>
        <v>21</v>
      </c>
      <c r="L44" s="36" t="s">
        <v>26</v>
      </c>
      <c r="M44">
        <v>4123</v>
      </c>
      <c r="N44" s="40">
        <f>((N27+N12)-N19)</f>
        <v>50</v>
      </c>
      <c r="O44" s="9" t="s">
        <v>26</v>
      </c>
      <c r="P44">
        <v>4123</v>
      </c>
      <c r="Q44" s="43">
        <f>((Q27+Q12)-Q19)</f>
        <v>21</v>
      </c>
      <c r="R44" s="44" t="s">
        <v>26</v>
      </c>
      <c r="S44">
        <v>4123</v>
      </c>
      <c r="T44" s="49">
        <f>((T27+T12)-T19)</f>
        <v>44</v>
      </c>
      <c r="U44" s="36" t="s">
        <v>26</v>
      </c>
      <c r="V44">
        <v>4123</v>
      </c>
      <c r="W44" s="40">
        <f>((W27+W12)-W19)</f>
        <v>22.000000000000043</v>
      </c>
      <c r="X44" s="9" t="s">
        <v>26</v>
      </c>
      <c r="Y44">
        <v>4123</v>
      </c>
      <c r="Z44" s="43">
        <f>((Z27+Z12)-Z19)</f>
        <v>50</v>
      </c>
      <c r="AA44" s="44" t="s">
        <v>26</v>
      </c>
      <c r="AB44">
        <v>4123</v>
      </c>
      <c r="AC44" s="49">
        <f>((AC27+AC12)-AC19)</f>
        <v>35</v>
      </c>
    </row>
    <row r="45" spans="6:29" x14ac:dyDescent="0.2">
      <c r="F45" s="23" t="s">
        <v>27</v>
      </c>
      <c r="G45">
        <v>4132</v>
      </c>
      <c r="H45" s="26">
        <f>((H44+H14)-H17)</f>
        <v>18.000000000000043</v>
      </c>
      <c r="I45" s="29" t="s">
        <v>27</v>
      </c>
      <c r="J45">
        <v>4132</v>
      </c>
      <c r="K45" s="34">
        <f>((K44+K14)-K17)</f>
        <v>23</v>
      </c>
      <c r="L45" s="36" t="s">
        <v>27</v>
      </c>
      <c r="M45">
        <v>4132</v>
      </c>
      <c r="N45" s="40">
        <f>((N44+N14)-N17)</f>
        <v>45</v>
      </c>
      <c r="O45" s="9" t="s">
        <v>27</v>
      </c>
      <c r="P45">
        <v>4132</v>
      </c>
      <c r="Q45" s="43">
        <f>((Q44+Q14)-Q17)</f>
        <v>25</v>
      </c>
      <c r="R45" s="44" t="s">
        <v>27</v>
      </c>
      <c r="S45">
        <v>4132</v>
      </c>
      <c r="T45" s="49">
        <f>((T44+T14)-T17)</f>
        <v>40.000000000000007</v>
      </c>
      <c r="U45" s="36" t="s">
        <v>27</v>
      </c>
      <c r="V45">
        <v>4132</v>
      </c>
      <c r="W45" s="40">
        <f>((W44+W14)-W17)</f>
        <v>18.000000000000043</v>
      </c>
      <c r="X45" s="9" t="s">
        <v>27</v>
      </c>
      <c r="Y45">
        <v>4132</v>
      </c>
      <c r="Z45" s="43">
        <f>((Z44+Z14)-Z17)</f>
        <v>46.999999999999993</v>
      </c>
      <c r="AA45" s="44" t="s">
        <v>27</v>
      </c>
      <c r="AB45">
        <v>4132</v>
      </c>
      <c r="AC45" s="49">
        <f>((AC44+AC14)-AC17)</f>
        <v>27.999999999999972</v>
      </c>
    </row>
    <row r="46" spans="6:29" x14ac:dyDescent="0.2">
      <c r="F46" s="23" t="s">
        <v>28</v>
      </c>
      <c r="G46">
        <v>4213</v>
      </c>
      <c r="H46" s="26">
        <f>((H34+H15)-H20)</f>
        <v>20.000000000000043</v>
      </c>
      <c r="I46" s="29" t="s">
        <v>28</v>
      </c>
      <c r="J46">
        <v>4213</v>
      </c>
      <c r="K46" s="34">
        <f>((K34+K15)-K20)</f>
        <v>23</v>
      </c>
      <c r="L46" s="36" t="s">
        <v>28</v>
      </c>
      <c r="M46">
        <v>4213</v>
      </c>
      <c r="N46" s="40">
        <f>((N34+N15)-N20)</f>
        <v>48</v>
      </c>
      <c r="O46" s="9" t="s">
        <v>28</v>
      </c>
      <c r="P46">
        <v>4213</v>
      </c>
      <c r="Q46" s="43">
        <f>((Q34+Q15)-Q20)</f>
        <v>15</v>
      </c>
      <c r="R46" s="44" t="s">
        <v>28</v>
      </c>
      <c r="S46">
        <v>4213</v>
      </c>
      <c r="T46" s="49">
        <f>((T34+T15)-T20)</f>
        <v>42</v>
      </c>
      <c r="U46" s="36" t="s">
        <v>28</v>
      </c>
      <c r="V46">
        <v>4213</v>
      </c>
      <c r="W46" s="40">
        <f>((W34+W15)-W20)</f>
        <v>28.000000000000043</v>
      </c>
      <c r="X46" s="9" t="s">
        <v>28</v>
      </c>
      <c r="Y46">
        <v>4213</v>
      </c>
      <c r="Z46" s="43">
        <f>((Z34+Z15)-Z20)</f>
        <v>46</v>
      </c>
      <c r="AA46" s="44" t="s">
        <v>28</v>
      </c>
      <c r="AB46">
        <v>4213</v>
      </c>
      <c r="AC46" s="49">
        <f>((AC34+AC15)-AC20)</f>
        <v>30</v>
      </c>
    </row>
    <row r="47" spans="6:29" x14ac:dyDescent="0.2">
      <c r="F47" s="23" t="s">
        <v>4</v>
      </c>
      <c r="G47">
        <v>4231</v>
      </c>
      <c r="H47" s="26">
        <f>((H46+H11)-H16)</f>
        <v>26.000000000000043</v>
      </c>
      <c r="I47" s="29" t="s">
        <v>4</v>
      </c>
      <c r="J47">
        <v>4231</v>
      </c>
      <c r="K47" s="34">
        <f>((K46+K11)-K16)</f>
        <v>27</v>
      </c>
      <c r="L47" s="36" t="s">
        <v>4</v>
      </c>
      <c r="M47">
        <v>4231</v>
      </c>
      <c r="N47" s="40">
        <f>((N46+N11)-N16)</f>
        <v>41</v>
      </c>
      <c r="O47" s="9" t="s">
        <v>4</v>
      </c>
      <c r="P47">
        <v>4231</v>
      </c>
      <c r="Q47" s="43">
        <f>((Q46+Q11)-Q16)</f>
        <v>13</v>
      </c>
      <c r="R47" s="44" t="s">
        <v>4</v>
      </c>
      <c r="S47">
        <v>4231</v>
      </c>
      <c r="T47" s="49">
        <f>((T46+T11)-T16)</f>
        <v>36.000000000000007</v>
      </c>
      <c r="U47" s="36" t="s">
        <v>4</v>
      </c>
      <c r="V47">
        <v>4231</v>
      </c>
      <c r="W47" s="40">
        <f>((W46+W11)-W16)</f>
        <v>30.000000000000043</v>
      </c>
      <c r="X47" s="9" t="s">
        <v>4</v>
      </c>
      <c r="Y47">
        <v>4231</v>
      </c>
      <c r="Z47" s="43">
        <f>((Z46+Z11)-Z16)</f>
        <v>38.999999999999993</v>
      </c>
      <c r="AA47" s="44" t="s">
        <v>4</v>
      </c>
      <c r="AB47">
        <v>4231</v>
      </c>
      <c r="AC47" s="49">
        <f>((AC46+AC11)-AC16)</f>
        <v>17.999999999999972</v>
      </c>
    </row>
    <row r="48" spans="6:29" x14ac:dyDescent="0.2">
      <c r="F48" s="23" t="s">
        <v>29</v>
      </c>
      <c r="G48">
        <v>4312</v>
      </c>
      <c r="H48" s="26">
        <f>((H41+H18)-H21)</f>
        <v>24.000000000000043</v>
      </c>
      <c r="I48" s="29" t="s">
        <v>29</v>
      </c>
      <c r="J48">
        <v>4312</v>
      </c>
      <c r="K48" s="34">
        <f>((K41+K18)-K21)</f>
        <v>27</v>
      </c>
      <c r="L48" s="36" t="s">
        <v>29</v>
      </c>
      <c r="M48">
        <v>4312</v>
      </c>
      <c r="N48" s="40">
        <f>((N41+N18)-N21)</f>
        <v>38</v>
      </c>
      <c r="O48" s="9" t="s">
        <v>29</v>
      </c>
      <c r="P48">
        <v>4312</v>
      </c>
      <c r="Q48" s="43">
        <f>((Q41+Q18)-Q21)</f>
        <v>23</v>
      </c>
      <c r="R48" s="44" t="s">
        <v>29</v>
      </c>
      <c r="S48">
        <v>4312</v>
      </c>
      <c r="T48" s="49">
        <f>((T41+T18)-T21)</f>
        <v>34.000000000000014</v>
      </c>
      <c r="U48" s="36" t="s">
        <v>29</v>
      </c>
      <c r="V48">
        <v>4312</v>
      </c>
      <c r="W48" s="40">
        <f>((W41+W18)-W21)</f>
        <v>20.000000000000043</v>
      </c>
      <c r="X48" s="9" t="s">
        <v>29</v>
      </c>
      <c r="Y48">
        <v>4312</v>
      </c>
      <c r="Z48" s="43">
        <f>((Z41+Z18)-Z21)</f>
        <v>39.999999999999986</v>
      </c>
      <c r="AA48" s="44" t="s">
        <v>29</v>
      </c>
      <c r="AB48">
        <v>4312</v>
      </c>
      <c r="AC48" s="49">
        <f>((AC41+AC18)-AC21)</f>
        <v>15.999999999999943</v>
      </c>
    </row>
    <row r="49" spans="1:40" x14ac:dyDescent="0.2">
      <c r="F49" s="23" t="s">
        <v>30</v>
      </c>
      <c r="G49">
        <v>4321</v>
      </c>
      <c r="H49" s="26">
        <f>((H48+H10)-H13)</f>
        <v>28.000000000000043</v>
      </c>
      <c r="I49" s="29" t="s">
        <v>30</v>
      </c>
      <c r="J49">
        <v>4321</v>
      </c>
      <c r="K49" s="34">
        <f>((K48+K10)-K13)</f>
        <v>29</v>
      </c>
      <c r="L49" s="36" t="s">
        <v>30</v>
      </c>
      <c r="M49">
        <v>4321</v>
      </c>
      <c r="N49" s="40">
        <f>((N48+N10)-N13)</f>
        <v>36</v>
      </c>
      <c r="O49" s="9" t="s">
        <v>30</v>
      </c>
      <c r="P49">
        <v>4321</v>
      </c>
      <c r="Q49" s="43">
        <f>((Q48+Q10)-Q13)</f>
        <v>17</v>
      </c>
      <c r="R49" s="44" t="s">
        <v>30</v>
      </c>
      <c r="S49">
        <v>4321</v>
      </c>
      <c r="T49" s="49">
        <f>((T48+T10)-T13)</f>
        <v>32.000000000000014</v>
      </c>
      <c r="U49" s="36" t="s">
        <v>30</v>
      </c>
      <c r="V49">
        <v>4321</v>
      </c>
      <c r="W49" s="40">
        <f>((W48+W10)-W13)</f>
        <v>26.000000000000043</v>
      </c>
      <c r="X49" s="9" t="s">
        <v>30</v>
      </c>
      <c r="Y49">
        <v>4321</v>
      </c>
      <c r="Z49" s="43">
        <f>((Z48+Z10)-Z13)</f>
        <v>35.999999999999986</v>
      </c>
      <c r="AA49" s="44" t="s">
        <v>30</v>
      </c>
      <c r="AB49">
        <v>4321</v>
      </c>
      <c r="AC49" s="49">
        <f>((AC48+AC10)-AC13)</f>
        <v>10.999999999999943</v>
      </c>
    </row>
    <row r="50" spans="1:40" x14ac:dyDescent="0.2">
      <c r="B50" s="2" t="s">
        <v>31</v>
      </c>
      <c r="C50" s="2"/>
      <c r="D50" s="2"/>
      <c r="E50" s="4" t="s">
        <v>32</v>
      </c>
      <c r="F50" s="24"/>
      <c r="G50" s="1" t="s">
        <v>31</v>
      </c>
      <c r="H50" s="22" t="s">
        <v>31</v>
      </c>
      <c r="I50" s="30"/>
      <c r="J50" s="1" t="s">
        <v>31</v>
      </c>
      <c r="K50" s="33" t="s">
        <v>31</v>
      </c>
      <c r="L50" s="37"/>
      <c r="M50" s="1" t="s">
        <v>31</v>
      </c>
      <c r="N50" s="39" t="s">
        <v>31</v>
      </c>
      <c r="O50" s="42"/>
      <c r="P50" s="1" t="s">
        <v>31</v>
      </c>
      <c r="Q50" s="41" t="s">
        <v>31</v>
      </c>
      <c r="R50" s="45"/>
      <c r="S50" s="1" t="s">
        <v>31</v>
      </c>
      <c r="T50" s="48" t="s">
        <v>31</v>
      </c>
      <c r="U50" s="37"/>
      <c r="V50" s="1" t="s">
        <v>31</v>
      </c>
      <c r="W50" s="39" t="s">
        <v>31</v>
      </c>
      <c r="X50" s="42"/>
      <c r="Y50" s="1" t="s">
        <v>31</v>
      </c>
      <c r="Z50" s="41" t="s">
        <v>31</v>
      </c>
      <c r="AA50" s="45"/>
      <c r="AB50" s="1" t="s">
        <v>31</v>
      </c>
      <c r="AC50" s="48" t="s">
        <v>31</v>
      </c>
    </row>
    <row r="51" spans="1:40" x14ac:dyDescent="0.2">
      <c r="G51" s="1"/>
      <c r="J51" s="1"/>
      <c r="M51" s="1"/>
      <c r="P51" s="1"/>
      <c r="S51" s="1"/>
      <c r="V51" s="1"/>
      <c r="Y51" s="1"/>
      <c r="AB51" s="1"/>
    </row>
    <row r="53" spans="1:40" s="1" customFormat="1" x14ac:dyDescent="0.2">
      <c r="B53" s="5" t="s">
        <v>56</v>
      </c>
      <c r="E53" s="4"/>
      <c r="F53" s="25"/>
      <c r="G53" s="22" t="s">
        <v>58</v>
      </c>
      <c r="H53" s="22"/>
      <c r="I53" s="31"/>
      <c r="J53" s="28" t="s">
        <v>58</v>
      </c>
      <c r="K53" s="33"/>
      <c r="L53" s="38"/>
      <c r="M53" s="35" t="s">
        <v>60</v>
      </c>
      <c r="N53" s="39"/>
      <c r="O53" s="10"/>
      <c r="P53" s="41" t="s">
        <v>59</v>
      </c>
      <c r="Q53" s="41"/>
      <c r="R53" s="46"/>
      <c r="S53" s="48" t="s">
        <v>61</v>
      </c>
      <c r="T53" s="48"/>
      <c r="U53" s="38"/>
      <c r="V53" s="35" t="s">
        <v>198</v>
      </c>
      <c r="W53" s="39"/>
      <c r="X53" s="10"/>
      <c r="Y53" s="41" t="s">
        <v>62</v>
      </c>
      <c r="Z53" s="41"/>
      <c r="AA53" s="46"/>
      <c r="AB53" s="48" t="s">
        <v>63</v>
      </c>
      <c r="AC53" s="48"/>
      <c r="AD53" s="7"/>
      <c r="AE53" s="13"/>
      <c r="AF53" s="13"/>
      <c r="AG53" s="13"/>
      <c r="AH53" s="15"/>
      <c r="AI53" s="17"/>
      <c r="AJ53" s="19"/>
      <c r="AK53" s="4"/>
      <c r="AL53" s="4"/>
      <c r="AM53" s="4"/>
      <c r="AN53" s="4"/>
    </row>
    <row r="54" spans="1:40" x14ac:dyDescent="0.2">
      <c r="B54" s="54" t="s">
        <v>155</v>
      </c>
      <c r="G54" s="22" t="s">
        <v>33</v>
      </c>
      <c r="H54" s="22">
        <v>1</v>
      </c>
      <c r="J54" s="28" t="s">
        <v>33</v>
      </c>
      <c r="K54" s="33">
        <v>2</v>
      </c>
      <c r="M54" s="35" t="s">
        <v>33</v>
      </c>
      <c r="N54" s="39">
        <v>3</v>
      </c>
      <c r="P54" s="41" t="s">
        <v>33</v>
      </c>
      <c r="Q54" s="41">
        <v>4</v>
      </c>
      <c r="S54" s="48" t="s">
        <v>33</v>
      </c>
      <c r="T54" s="48">
        <v>5</v>
      </c>
      <c r="V54" s="35" t="s">
        <v>33</v>
      </c>
      <c r="W54" s="39">
        <v>6</v>
      </c>
      <c r="Y54" s="41" t="s">
        <v>33</v>
      </c>
      <c r="Z54" s="41">
        <v>7</v>
      </c>
      <c r="AB54" s="48" t="s">
        <v>33</v>
      </c>
      <c r="AC54" s="48">
        <v>8</v>
      </c>
      <c r="AD54" s="8" t="s">
        <v>64</v>
      </c>
      <c r="AE54" s="14" t="s">
        <v>62</v>
      </c>
      <c r="AF54" s="14" t="s">
        <v>58</v>
      </c>
      <c r="AG54" s="14" t="s">
        <v>60</v>
      </c>
      <c r="AH54" s="16" t="s">
        <v>34</v>
      </c>
      <c r="AI54" s="18" t="s">
        <v>35</v>
      </c>
      <c r="AJ54" s="20" t="s">
        <v>36</v>
      </c>
      <c r="AK54" s="51" t="s">
        <v>37</v>
      </c>
      <c r="AL54" s="51" t="s">
        <v>38</v>
      </c>
    </row>
    <row r="55" spans="1:40" x14ac:dyDescent="0.2">
      <c r="B55" s="50" t="s">
        <v>57</v>
      </c>
      <c r="G55" s="5" t="s">
        <v>39</v>
      </c>
      <c r="H55" s="22"/>
      <c r="J55" s="5" t="s">
        <v>39</v>
      </c>
      <c r="K55" s="33"/>
      <c r="M55" s="5" t="s">
        <v>39</v>
      </c>
      <c r="N55" s="39"/>
      <c r="P55" s="5" t="s">
        <v>39</v>
      </c>
      <c r="Q55" s="41"/>
      <c r="S55" s="5" t="s">
        <v>39</v>
      </c>
      <c r="T55" s="48"/>
      <c r="V55" s="5" t="s">
        <v>39</v>
      </c>
      <c r="W55" s="39"/>
      <c r="Y55" s="5" t="s">
        <v>39</v>
      </c>
      <c r="Z55" s="41"/>
      <c r="AB55" s="5" t="s">
        <v>39</v>
      </c>
      <c r="AC55" s="48"/>
      <c r="AD55" s="8" t="s">
        <v>35</v>
      </c>
      <c r="AE55" s="14" t="s">
        <v>34</v>
      </c>
      <c r="AF55" s="14" t="s">
        <v>34</v>
      </c>
      <c r="AG55" s="14" t="s">
        <v>34</v>
      </c>
      <c r="AH55" s="16" t="s">
        <v>40</v>
      </c>
      <c r="AI55" s="18" t="s">
        <v>40</v>
      </c>
      <c r="AJ55" s="20" t="s">
        <v>40</v>
      </c>
      <c r="AK55" s="51" t="s">
        <v>40</v>
      </c>
      <c r="AL55" s="51" t="s">
        <v>40</v>
      </c>
    </row>
    <row r="56" spans="1:40" x14ac:dyDescent="0.2">
      <c r="G56" s="1" t="s">
        <v>41</v>
      </c>
      <c r="H56" s="3">
        <v>3214</v>
      </c>
      <c r="J56" s="1" t="s">
        <v>41</v>
      </c>
      <c r="K56" s="29">
        <v>3214</v>
      </c>
      <c r="M56" s="1" t="s">
        <v>41</v>
      </c>
      <c r="N56" s="29">
        <v>4123</v>
      </c>
      <c r="P56" s="1" t="s">
        <v>41</v>
      </c>
      <c r="Q56" s="29">
        <v>1324</v>
      </c>
      <c r="S56" s="1" t="s">
        <v>41</v>
      </c>
      <c r="T56" s="3">
        <v>1243</v>
      </c>
      <c r="V56" s="1" t="s">
        <v>41</v>
      </c>
      <c r="W56" s="29">
        <v>2314</v>
      </c>
      <c r="Y56" s="1" t="s">
        <v>41</v>
      </c>
      <c r="Z56" s="29">
        <v>4123</v>
      </c>
      <c r="AB56" s="1" t="s">
        <v>41</v>
      </c>
      <c r="AC56" s="3">
        <v>1243</v>
      </c>
      <c r="AD56" s="7" t="s">
        <v>42</v>
      </c>
      <c r="AH56" s="15" t="s">
        <v>42</v>
      </c>
      <c r="AI56" s="17" t="s">
        <v>42</v>
      </c>
      <c r="AJ56" s="19" t="s">
        <v>42</v>
      </c>
      <c r="AK56" s="51"/>
      <c r="AL56" s="51"/>
    </row>
    <row r="57" spans="1:40" x14ac:dyDescent="0.2">
      <c r="B57" s="2" t="s">
        <v>66</v>
      </c>
      <c r="C57" s="2"/>
      <c r="D57" s="2"/>
      <c r="F57" s="25"/>
      <c r="G57" s="1" t="s">
        <v>43</v>
      </c>
      <c r="H57" s="3">
        <v>244</v>
      </c>
      <c r="I57" s="31"/>
      <c r="J57" s="1" t="s">
        <v>43</v>
      </c>
      <c r="K57" s="29">
        <v>225</v>
      </c>
      <c r="L57" s="38"/>
      <c r="M57" s="1" t="s">
        <v>43</v>
      </c>
      <c r="N57" s="29">
        <v>325</v>
      </c>
      <c r="O57" s="10"/>
      <c r="P57" s="1" t="s">
        <v>43</v>
      </c>
      <c r="Q57" s="29">
        <v>245</v>
      </c>
      <c r="R57" s="46"/>
      <c r="S57" s="1" t="s">
        <v>43</v>
      </c>
      <c r="T57" s="3">
        <v>222</v>
      </c>
      <c r="U57" s="38"/>
      <c r="V57" s="1" t="s">
        <v>43</v>
      </c>
      <c r="W57" s="29">
        <v>424</v>
      </c>
      <c r="X57" s="10"/>
      <c r="Y57" s="1" t="s">
        <v>43</v>
      </c>
      <c r="Z57" s="29">
        <v>243</v>
      </c>
      <c r="AA57" s="46"/>
      <c r="AB57" s="1" t="s">
        <v>43</v>
      </c>
      <c r="AC57" s="3">
        <v>552</v>
      </c>
      <c r="AL57" s="51" t="s">
        <v>44</v>
      </c>
      <c r="AM57" s="6"/>
      <c r="AN57" s="6"/>
    </row>
    <row r="58" spans="1:40" x14ac:dyDescent="0.2">
      <c r="A58" t="s">
        <v>65</v>
      </c>
      <c r="B58" s="2" t="s">
        <v>45</v>
      </c>
      <c r="C58" s="4" t="s">
        <v>46</v>
      </c>
      <c r="D58" s="4" t="s">
        <v>47</v>
      </c>
      <c r="E58" s="4" t="s">
        <v>48</v>
      </c>
      <c r="F58" s="11"/>
      <c r="G58" s="1" t="s">
        <v>49</v>
      </c>
      <c r="H58" s="27" t="s">
        <v>50</v>
      </c>
      <c r="I58" s="32"/>
      <c r="J58" s="1" t="s">
        <v>49</v>
      </c>
      <c r="K58" s="27" t="s">
        <v>50</v>
      </c>
      <c r="L58" s="12"/>
      <c r="M58" s="1" t="s">
        <v>49</v>
      </c>
      <c r="N58" s="27" t="s">
        <v>50</v>
      </c>
      <c r="O58" s="7"/>
      <c r="P58" s="1" t="s">
        <v>49</v>
      </c>
      <c r="Q58" s="27" t="s">
        <v>50</v>
      </c>
      <c r="R58" s="47"/>
      <c r="S58" s="1" t="s">
        <v>49</v>
      </c>
      <c r="T58" s="27" t="s">
        <v>50</v>
      </c>
      <c r="U58" s="12"/>
      <c r="V58" s="1" t="s">
        <v>49</v>
      </c>
      <c r="W58" s="27" t="s">
        <v>50</v>
      </c>
      <c r="X58" s="7"/>
      <c r="Y58" s="1" t="s">
        <v>49</v>
      </c>
      <c r="Z58" s="27" t="s">
        <v>50</v>
      </c>
      <c r="AA58" s="47"/>
      <c r="AB58" s="1" t="s">
        <v>49</v>
      </c>
      <c r="AC58" s="27" t="s">
        <v>50</v>
      </c>
    </row>
    <row r="60" spans="1:40" x14ac:dyDescent="0.2">
      <c r="E60"/>
      <c r="F60"/>
      <c r="H60"/>
      <c r="I60"/>
      <c r="K60"/>
      <c r="L60"/>
      <c r="N60"/>
      <c r="O60"/>
      <c r="Q60"/>
      <c r="R60"/>
      <c r="T60"/>
      <c r="U60"/>
      <c r="W60"/>
      <c r="X60"/>
      <c r="Z60"/>
      <c r="AA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">
      <c r="E61"/>
      <c r="F61"/>
      <c r="H61"/>
      <c r="I61"/>
      <c r="K61"/>
      <c r="L61"/>
      <c r="N61"/>
      <c r="O61"/>
      <c r="Q61"/>
      <c r="R61"/>
      <c r="T61"/>
      <c r="U61"/>
      <c r="W61"/>
      <c r="X61"/>
      <c r="Z61"/>
      <c r="AA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">
      <c r="A62">
        <v>301</v>
      </c>
      <c r="B62" s="55">
        <v>701</v>
      </c>
      <c r="C62" s="1" t="s">
        <v>67</v>
      </c>
      <c r="D62" s="1" t="s">
        <v>68</v>
      </c>
      <c r="E62" t="s">
        <v>156</v>
      </c>
      <c r="F62" s="23" t="s">
        <v>20</v>
      </c>
      <c r="G62">
        <f>IF(F62=" ",0,MAXA(VLOOKUP(F62,F$23:G$49,2),0))</f>
        <v>3124</v>
      </c>
      <c r="H62" s="26">
        <f>IF(G62=0,0,MAXA(VLOOKUP(G62,G$23:H$49,2),0))</f>
        <v>46</v>
      </c>
      <c r="I62" s="29" t="s">
        <v>14</v>
      </c>
      <c r="J62">
        <f>IF(I62=" ",0,MAXA(VLOOKUP(I62,I$23:J$49,2),0))</f>
        <v>2134</v>
      </c>
      <c r="K62" s="34">
        <f>IF(J62=0,0,MAXA(VLOOKUP(J62,J$23:K$49,2),0))</f>
        <v>44</v>
      </c>
      <c r="L62" s="36" t="s">
        <v>4</v>
      </c>
      <c r="M62">
        <f>IF(L62=" ",0,MAXA(VLOOKUP(L62,L$23:M$49,2),0))</f>
        <v>4231</v>
      </c>
      <c r="N62" s="40">
        <f>IF(M62=0,0,MAXA(VLOOKUP(M62,M$23:N$49,2),0))</f>
        <v>41</v>
      </c>
      <c r="O62" s="9" t="s">
        <v>20</v>
      </c>
      <c r="P62">
        <f>IF(O62=" ",0,MAXA(VLOOKUP(O62,O$23:P$49,2),0))</f>
        <v>3124</v>
      </c>
      <c r="Q62" s="43">
        <f>IF(P62=0,0,MAXA(VLOOKUP(P62,P$23:Q$49,2),0))</f>
        <v>48</v>
      </c>
      <c r="R62" s="44" t="s">
        <v>10</v>
      </c>
      <c r="S62">
        <f>IF(R62=" ",0,MAXA(VLOOKUP(R62,R$23:S$49,2),0))</f>
        <v>1324</v>
      </c>
      <c r="T62" s="49">
        <f>IF(S62=0,0,MAXA(VLOOKUP(S62,S$23:T$49,2),0))</f>
        <v>44.000000000000014</v>
      </c>
      <c r="U62" s="36" t="s">
        <v>17</v>
      </c>
      <c r="V62">
        <f>IF(U62=" ",0,MAXA(VLOOKUP(U62,U$23:V$49,2),0))</f>
        <v>2341</v>
      </c>
      <c r="W62" s="40">
        <f>IF(V62=0,0,MAXA(VLOOKUP(V62,V$23:W$49,2),0))</f>
        <v>46.000000000000014</v>
      </c>
      <c r="X62" s="9" t="s">
        <v>12</v>
      </c>
      <c r="Y62">
        <f>IF(X62=" ",0,MAXA(VLOOKUP(X62,X$23:Y$49,2),0))</f>
        <v>1423</v>
      </c>
      <c r="Z62" s="43">
        <f>IF(Y62=0,0,MAXA(VLOOKUP(Y62,Y$23:Z$49,2),0))</f>
        <v>48</v>
      </c>
      <c r="AA62" s="44" t="s">
        <v>9</v>
      </c>
      <c r="AB62">
        <f>IF(AA62=" ",0,MAXA(VLOOKUP(AA62,AA$23:AB$49,2),0))</f>
        <v>1243</v>
      </c>
      <c r="AC62" s="49">
        <f>IF(AB62=0,0,MAXA(VLOOKUP(AB62,AB$23:AC$49,2),0))</f>
        <v>50</v>
      </c>
      <c r="AD62" s="7">
        <v>25</v>
      </c>
      <c r="AE62" s="13">
        <v>39</v>
      </c>
      <c r="AF62" s="13">
        <v>33</v>
      </c>
      <c r="AG62" s="13">
        <v>37</v>
      </c>
      <c r="AH62" s="15">
        <f>SUM(AE62:AG62)</f>
        <v>109</v>
      </c>
      <c r="AI62" s="17">
        <f>SUM(AD62)</f>
        <v>25</v>
      </c>
      <c r="AJ62" s="19">
        <f>SUM(H62,K62,N62,Q62,T62,W62,Z62,AC62)</f>
        <v>367</v>
      </c>
      <c r="AK62" s="4">
        <f>SUM(AH62,AI62,AJ62)</f>
        <v>501</v>
      </c>
      <c r="AM62" s="6"/>
      <c r="AN62" s="6"/>
    </row>
    <row r="63" spans="1:40" x14ac:dyDescent="0.2">
      <c r="B63" s="55"/>
      <c r="C63" s="1"/>
      <c r="D63" s="1"/>
      <c r="E63"/>
      <c r="AM63" s="6"/>
      <c r="AN63" s="6"/>
    </row>
    <row r="64" spans="1:40" x14ac:dyDescent="0.2">
      <c r="A64">
        <v>311</v>
      </c>
      <c r="B64" s="55">
        <v>702</v>
      </c>
      <c r="C64" s="1" t="s">
        <v>69</v>
      </c>
      <c r="D64" s="1" t="s">
        <v>70</v>
      </c>
      <c r="E64" t="s">
        <v>156</v>
      </c>
      <c r="F64" s="23" t="s">
        <v>17</v>
      </c>
      <c r="G64">
        <f>IF(F64=" ",0,MAXA(VLOOKUP(F64,F$23:G$49,2),0))</f>
        <v>2341</v>
      </c>
      <c r="H64" s="26">
        <f>IF(G64=0,0,MAXA(VLOOKUP(G64,G$23:H$49,2),0))</f>
        <v>44.000000000000014</v>
      </c>
      <c r="I64" s="29" t="s">
        <v>16</v>
      </c>
      <c r="J64">
        <f>IF(I64=" ",0,MAXA(VLOOKUP(I64,I$23:J$49,2),0))</f>
        <v>2314</v>
      </c>
      <c r="K64" s="34">
        <f>IF(J64=0,0,MAXA(VLOOKUP(J64,J$23:K$49,2),0))</f>
        <v>48</v>
      </c>
      <c r="L64" s="36" t="s">
        <v>26</v>
      </c>
      <c r="M64">
        <f>IF(L64=" ",0,MAXA(VLOOKUP(L64,L$23:M$49,2),0))</f>
        <v>4123</v>
      </c>
      <c r="N64" s="40">
        <f>IF(M64=0,0,MAXA(VLOOKUP(M64,M$23:N$49,2),0))</f>
        <v>50</v>
      </c>
      <c r="O64" s="9" t="s">
        <v>15</v>
      </c>
      <c r="P64">
        <f>IF(O64=" ",0,MAXA(VLOOKUP(O64,O$23:P$49,2),0))</f>
        <v>2143</v>
      </c>
      <c r="Q64" s="43">
        <f>IF(P64=0,0,MAXA(VLOOKUP(P64,P$23:Q$49,2),0))</f>
        <v>31</v>
      </c>
      <c r="R64" s="44" t="s">
        <v>20</v>
      </c>
      <c r="S64">
        <f>IF(R64=" ",0,MAXA(VLOOKUP(R64,R$23:S$49,2),0))</f>
        <v>3124</v>
      </c>
      <c r="T64" s="49">
        <f>IF(S64=0,0,MAXA(VLOOKUP(S64,S$23:T$49,2),0))</f>
        <v>38.000000000000021</v>
      </c>
      <c r="U64" s="36" t="s">
        <v>17</v>
      </c>
      <c r="V64">
        <f>IF(U64=" ",0,MAXA(VLOOKUP(U64,U$23:V$49,2),0))</f>
        <v>2341</v>
      </c>
      <c r="W64" s="40">
        <f>IF(V64=0,0,MAXA(VLOOKUP(V64,V$23:W$49,2),0))</f>
        <v>46.000000000000014</v>
      </c>
      <c r="X64" s="9" t="s">
        <v>9</v>
      </c>
      <c r="Y64">
        <f>IF(X64=" ",0,MAXA(VLOOKUP(X64,X$23:Y$49,2),0))</f>
        <v>1243</v>
      </c>
      <c r="Z64" s="43">
        <f>IF(Y64=0,0,MAXA(VLOOKUP(Y64,Y$23:Z$49,2),0))</f>
        <v>42</v>
      </c>
      <c r="AA64" s="44" t="s">
        <v>9</v>
      </c>
      <c r="AB64">
        <f>IF(AA64=" ",0,MAXA(VLOOKUP(AA64,AA$23:AB$49,2),0))</f>
        <v>1243</v>
      </c>
      <c r="AC64" s="49">
        <f>IF(AB64=0,0,MAXA(VLOOKUP(AB64,AB$23:AC$49,2),0))</f>
        <v>50</v>
      </c>
      <c r="AD64" s="7">
        <v>50</v>
      </c>
      <c r="AE64" s="13">
        <v>38</v>
      </c>
      <c r="AF64" s="13">
        <v>40</v>
      </c>
      <c r="AG64" s="13">
        <v>43</v>
      </c>
      <c r="AH64" s="15">
        <f>SUM(AE64:AG64)</f>
        <v>121</v>
      </c>
      <c r="AI64" s="17">
        <f>SUM(AD64)</f>
        <v>50</v>
      </c>
      <c r="AJ64" s="19">
        <f>SUM(H64,K64,N64,Q64,T64,W64,Z64,AC64)</f>
        <v>349.00000000000006</v>
      </c>
      <c r="AK64" s="4">
        <f>SUM(AH64,AI64,AJ64)</f>
        <v>520</v>
      </c>
      <c r="AM64" s="6"/>
      <c r="AN64" s="6"/>
    </row>
    <row r="65" spans="1:40" x14ac:dyDescent="0.2">
      <c r="B65" s="55"/>
      <c r="C65" s="1"/>
      <c r="D65" s="1"/>
      <c r="E65"/>
      <c r="AM65" s="6"/>
      <c r="AN65" s="6"/>
    </row>
    <row r="66" spans="1:40" x14ac:dyDescent="0.2">
      <c r="A66">
        <v>314</v>
      </c>
      <c r="B66" s="55">
        <v>703</v>
      </c>
      <c r="C66" s="1" t="s">
        <v>71</v>
      </c>
      <c r="D66" s="1" t="s">
        <v>72</v>
      </c>
      <c r="E66" t="s">
        <v>157</v>
      </c>
      <c r="F66" s="23" t="s">
        <v>16</v>
      </c>
      <c r="G66">
        <f>IF(F66=" ",0,MAXA(VLOOKUP(F66,F$23:G$49,2),0))</f>
        <v>2314</v>
      </c>
      <c r="H66" s="26">
        <f>IF(G66=0,0,MAXA(VLOOKUP(G66,G$23:H$49,2),0))</f>
        <v>48</v>
      </c>
      <c r="I66" s="29" t="s">
        <v>16</v>
      </c>
      <c r="J66">
        <f>IF(I66=" ",0,MAXA(VLOOKUP(I66,I$23:J$49,2),0))</f>
        <v>2314</v>
      </c>
      <c r="K66" s="34">
        <f>IF(J66=0,0,MAXA(VLOOKUP(J66,J$23:K$49,2),0))</f>
        <v>48</v>
      </c>
      <c r="L66" s="36" t="s">
        <v>18</v>
      </c>
      <c r="M66">
        <f>IF(L66=" ",0,MAXA(VLOOKUP(L66,L$23:M$49,2),0))</f>
        <v>2413</v>
      </c>
      <c r="N66" s="40">
        <f>IF(M66=0,0,MAXA(VLOOKUP(M66,M$23:N$49,2),0))</f>
        <v>43</v>
      </c>
      <c r="O66" s="9" t="s">
        <v>24</v>
      </c>
      <c r="P66">
        <f>IF(O66=" ",0,MAXA(VLOOKUP(O66,O$23:P$49,2),0))</f>
        <v>3412</v>
      </c>
      <c r="Q66" s="43">
        <f>IF(P66=0,0,MAXA(VLOOKUP(P66,P$23:Q$49,2),0))</f>
        <v>32</v>
      </c>
      <c r="R66" s="44" t="s">
        <v>20</v>
      </c>
      <c r="S66">
        <f>IF(R66=" ",0,MAXA(VLOOKUP(R66,R$23:S$49,2),0))</f>
        <v>3124</v>
      </c>
      <c r="T66" s="49">
        <f>IF(S66=0,0,MAXA(VLOOKUP(S66,S$23:T$49,2),0))</f>
        <v>38.000000000000021</v>
      </c>
      <c r="U66" s="36" t="s">
        <v>17</v>
      </c>
      <c r="V66">
        <f>IF(U66=" ",0,MAXA(VLOOKUP(U66,U$23:V$49,2),0))</f>
        <v>2341</v>
      </c>
      <c r="W66" s="40">
        <f>IF(V66=0,0,MAXA(VLOOKUP(V66,V$23:W$49,2),0))</f>
        <v>46.000000000000014</v>
      </c>
      <c r="X66" s="9" t="s">
        <v>9</v>
      </c>
      <c r="Y66">
        <f>IF(X66=" ",0,MAXA(VLOOKUP(X66,X$23:Y$49,2),0))</f>
        <v>1243</v>
      </c>
      <c r="Z66" s="43">
        <f>IF(Y66=0,0,MAXA(VLOOKUP(Y66,Y$23:Z$49,2),0))</f>
        <v>42</v>
      </c>
      <c r="AA66" s="44" t="s">
        <v>9</v>
      </c>
      <c r="AB66">
        <f>IF(AA66=" ",0,MAXA(VLOOKUP(AA66,AA$23:AB$49,2),0))</f>
        <v>1243</v>
      </c>
      <c r="AC66" s="49">
        <f>IF(AB66=0,0,MAXA(VLOOKUP(AB66,AB$23:AC$49,2),0))</f>
        <v>50</v>
      </c>
      <c r="AD66" s="7">
        <v>40</v>
      </c>
      <c r="AE66" s="13">
        <v>39</v>
      </c>
      <c r="AF66" s="13">
        <v>46</v>
      </c>
      <c r="AG66" s="13">
        <v>42</v>
      </c>
      <c r="AH66" s="15">
        <f>SUM(AE66:AG66)</f>
        <v>127</v>
      </c>
      <c r="AI66" s="17">
        <f>SUM(AD66)</f>
        <v>40</v>
      </c>
      <c r="AJ66" s="19">
        <f>SUM(H66,K66,N66,Q66,T66,W66,Z66,AC66)</f>
        <v>347.00000000000006</v>
      </c>
      <c r="AK66" s="4">
        <f>SUM(AH66,AI66,AJ66)</f>
        <v>514</v>
      </c>
      <c r="AM66" s="6"/>
      <c r="AN66" s="6"/>
    </row>
    <row r="67" spans="1:40" x14ac:dyDescent="0.2">
      <c r="B67" s="55"/>
      <c r="C67" s="1"/>
      <c r="D67" s="1"/>
      <c r="E67"/>
      <c r="AM67" s="6"/>
      <c r="AN67" s="6"/>
    </row>
    <row r="68" spans="1:40" x14ac:dyDescent="0.2">
      <c r="B68" s="55"/>
      <c r="K68" s="26"/>
      <c r="N68" s="26"/>
      <c r="Q68" s="26"/>
      <c r="T68" s="26"/>
      <c r="W68" s="26"/>
      <c r="Z68" s="26"/>
      <c r="AC68" s="26"/>
      <c r="AM68" s="6"/>
      <c r="AN68" s="6"/>
    </row>
    <row r="69" spans="1:40" x14ac:dyDescent="0.2">
      <c r="B69" s="55">
        <v>711</v>
      </c>
      <c r="C69" t="s">
        <v>73</v>
      </c>
      <c r="D69" t="s">
        <v>74</v>
      </c>
      <c r="E69" s="4" t="s">
        <v>75</v>
      </c>
      <c r="F69" s="23" t="s">
        <v>23</v>
      </c>
      <c r="G69">
        <f>IF(F69=" ",0,MAXA(VLOOKUP(F69,F$23:G$49,2),0))</f>
        <v>3241</v>
      </c>
      <c r="H69" s="26">
        <f>IF(G69=0,0,MAXA(VLOOKUP(G69,G$23:H$49,2),0))</f>
        <v>46.000000000000014</v>
      </c>
      <c r="I69" s="29" t="s">
        <v>10</v>
      </c>
      <c r="J69">
        <f>IF(I69=" ",0,MAXA(VLOOKUP(I69,I$23:J$49,2),0))</f>
        <v>1324</v>
      </c>
      <c r="K69" s="34">
        <f>IF(J69=0,0,MAXA(VLOOKUP(J69,J$23:K$49,2),0))</f>
        <v>44</v>
      </c>
      <c r="L69" s="36" t="s">
        <v>4</v>
      </c>
      <c r="M69">
        <f>IF(L69=" ",0,MAXA(VLOOKUP(L69,L$23:M$49,2),0))</f>
        <v>4231</v>
      </c>
      <c r="N69" s="40">
        <f>IF(M69=0,0,MAXA(VLOOKUP(M69,M$23:N$49,2),0))</f>
        <v>41</v>
      </c>
      <c r="O69" s="9" t="s">
        <v>21</v>
      </c>
      <c r="P69">
        <f>IF(O69=" ",0,MAXA(VLOOKUP(O69,O$23:P$49,2),0))</f>
        <v>3142</v>
      </c>
      <c r="Q69" s="43">
        <f>IF(P69=0,0,MAXA(VLOOKUP(P69,P$23:Q$49,2),0))</f>
        <v>43</v>
      </c>
      <c r="R69" s="44" t="s">
        <v>16</v>
      </c>
      <c r="S69">
        <f>IF(R69=" ",0,MAXA(VLOOKUP(R69,R$23:S$49,2),0))</f>
        <v>2314</v>
      </c>
      <c r="T69" s="49">
        <f>IF(S69=0,0,MAXA(VLOOKUP(S69,S$23:T$49,2),0))</f>
        <v>40.000000000000014</v>
      </c>
      <c r="U69" s="36" t="s">
        <v>11</v>
      </c>
      <c r="V69">
        <f>IF(U69=" ",0,MAXA(VLOOKUP(U69,U$23:V$49,2),0))</f>
        <v>1342</v>
      </c>
      <c r="W69" s="40">
        <f>IF(V69=0,0,MAXA(VLOOKUP(V69,V$23:W$49,2),0))</f>
        <v>28.000000000000014</v>
      </c>
      <c r="X69" s="9" t="s">
        <v>26</v>
      </c>
      <c r="Y69">
        <f>IF(X69=" ",0,MAXA(VLOOKUP(X69,X$23:Y$49,2),0))</f>
        <v>4123</v>
      </c>
      <c r="Z69" s="43">
        <f>IF(Y69=0,0,MAXA(VLOOKUP(Y69,Y$23:Z$49,2),0))</f>
        <v>50</v>
      </c>
      <c r="AA69" s="44" t="s">
        <v>9</v>
      </c>
      <c r="AB69">
        <f>IF(AA69=" ",0,MAXA(VLOOKUP(AA69,AA$23:AB$49,2),0))</f>
        <v>1243</v>
      </c>
      <c r="AC69" s="49">
        <f>IF(AB69=0,0,MAXA(VLOOKUP(AB69,AB$23:AC$49,2),0))</f>
        <v>50</v>
      </c>
      <c r="AD69" s="7">
        <v>15</v>
      </c>
      <c r="AE69" s="13">
        <v>25</v>
      </c>
      <c r="AF69" s="13">
        <v>30</v>
      </c>
      <c r="AG69" s="13">
        <v>25</v>
      </c>
      <c r="AH69" s="15">
        <f>SUM(AE69:AG69)</f>
        <v>80</v>
      </c>
      <c r="AI69" s="17">
        <f>SUM(AD69)</f>
        <v>15</v>
      </c>
      <c r="AJ69" s="19">
        <f>SUM(H69,K69,N69,Q69,T69,W69,Z69,AC69)</f>
        <v>342</v>
      </c>
      <c r="AK69" s="4">
        <f>SUM(AH69,AI69,AJ69)</f>
        <v>437</v>
      </c>
      <c r="AM69" s="6"/>
      <c r="AN69" s="6"/>
    </row>
    <row r="70" spans="1:40" x14ac:dyDescent="0.2">
      <c r="B70" s="55">
        <v>712</v>
      </c>
      <c r="C70" t="s">
        <v>76</v>
      </c>
      <c r="D70" t="s">
        <v>77</v>
      </c>
      <c r="E70" s="4" t="s">
        <v>75</v>
      </c>
      <c r="F70" s="23" t="s">
        <v>17</v>
      </c>
      <c r="G70">
        <f>IF(F70=" ",0,MAXA(VLOOKUP(F70,F$23:G$49,2),0))</f>
        <v>2341</v>
      </c>
      <c r="H70" s="26">
        <f>IF(G70=0,0,MAXA(VLOOKUP(G70,G$23:H$49,2),0))</f>
        <v>44.000000000000014</v>
      </c>
      <c r="I70" s="29" t="s">
        <v>12</v>
      </c>
      <c r="J70">
        <f>IF(I70=" ",0,MAXA(VLOOKUP(I70,I$23:J$49,2),0))</f>
        <v>1423</v>
      </c>
      <c r="K70" s="34">
        <f>IF(J70=0,0,MAXA(VLOOKUP(J70,J$23:K$49,2),0))</f>
        <v>26</v>
      </c>
      <c r="L70" s="36" t="s">
        <v>26</v>
      </c>
      <c r="M70">
        <f>IF(L70=" ",0,MAXA(VLOOKUP(L70,L$23:M$49,2),0))</f>
        <v>4123</v>
      </c>
      <c r="N70" s="40">
        <f>IF(M70=0,0,MAXA(VLOOKUP(M70,M$23:N$49,2),0))</f>
        <v>50</v>
      </c>
      <c r="O70" s="9" t="s">
        <v>17</v>
      </c>
      <c r="P70">
        <f>IF(O70=" ",0,MAXA(VLOOKUP(O70,O$23:P$49,2),0))</f>
        <v>2341</v>
      </c>
      <c r="Q70" s="43">
        <f>IF(P70=0,0,MAXA(VLOOKUP(P70,P$23:Q$49,2),0))</f>
        <v>27</v>
      </c>
      <c r="R70" s="44" t="s">
        <v>11</v>
      </c>
      <c r="S70">
        <f>IF(R70=" ",0,MAXA(VLOOKUP(R70,R$23:S$49,2),0))</f>
        <v>1342</v>
      </c>
      <c r="T70" s="49">
        <f>IF(S70=0,0,MAXA(VLOOKUP(S70,S$23:T$49,2),0))</f>
        <v>42.000000000000014</v>
      </c>
      <c r="U70" s="36" t="s">
        <v>11</v>
      </c>
      <c r="V70">
        <f>IF(U70=" ",0,MAXA(VLOOKUP(U70,U$23:V$49,2),0))</f>
        <v>1342</v>
      </c>
      <c r="W70" s="40">
        <f>IF(V70=0,0,MAXA(VLOOKUP(V70,V$23:W$49,2),0))</f>
        <v>28.000000000000014</v>
      </c>
      <c r="X70" s="9" t="s">
        <v>8</v>
      </c>
      <c r="Y70">
        <f>IF(X70=" ",0,MAXA(VLOOKUP(X70,X$23:Y$49,2),0))</f>
        <v>1234</v>
      </c>
      <c r="Z70" s="43">
        <f>IF(Y70=0,0,MAXA(VLOOKUP(Y70,Y$23:Z$49,2),0))</f>
        <v>32.999999999999993</v>
      </c>
      <c r="AA70" s="44" t="s">
        <v>26</v>
      </c>
      <c r="AB70">
        <f>IF(AA70=" ",0,MAXA(VLOOKUP(AA70,AA$23:AB$49,2),0))</f>
        <v>4123</v>
      </c>
      <c r="AC70" s="49">
        <f>IF(AB70=0,0,MAXA(VLOOKUP(AB70,AB$23:AC$49,2),0))</f>
        <v>35</v>
      </c>
      <c r="AD70" s="7">
        <v>10</v>
      </c>
      <c r="AE70" s="13">
        <v>26</v>
      </c>
      <c r="AF70" s="13">
        <v>31</v>
      </c>
      <c r="AG70" s="13">
        <v>35</v>
      </c>
      <c r="AH70" s="15">
        <f>SUM(AE70:AG70)</f>
        <v>92</v>
      </c>
      <c r="AI70" s="17">
        <f>SUM(AD70)</f>
        <v>10</v>
      </c>
      <c r="AJ70" s="19">
        <f>SUM(H70,K70,N70,Q70,T70,W70,Z70,AC70)</f>
        <v>285</v>
      </c>
      <c r="AK70" s="4">
        <f>SUM(AH70,AI70,AJ70)</f>
        <v>387</v>
      </c>
      <c r="AM70" s="6"/>
      <c r="AN70" s="6"/>
    </row>
    <row r="71" spans="1:40" x14ac:dyDescent="0.2">
      <c r="B71" s="55">
        <v>713</v>
      </c>
      <c r="C71" t="s">
        <v>78</v>
      </c>
      <c r="D71" t="s">
        <v>79</v>
      </c>
      <c r="E71" s="4" t="s">
        <v>75</v>
      </c>
      <c r="F71" s="23" t="s">
        <v>21</v>
      </c>
      <c r="G71">
        <f>IF(F71=" ",0,MAXA(VLOOKUP(F71,F$23:G$49,2),0))</f>
        <v>3142</v>
      </c>
      <c r="H71" s="26">
        <f>IF(G71=0,0,MAXA(VLOOKUP(G71,G$23:H$49,2),0))</f>
        <v>38.000000000000014</v>
      </c>
      <c r="I71" s="29" t="s">
        <v>22</v>
      </c>
      <c r="J71">
        <f>IF(I71=" ",0,MAXA(VLOOKUP(I71,I$23:J$49,2),0))</f>
        <v>3214</v>
      </c>
      <c r="K71" s="34">
        <f>IF(J71=0,0,MAXA(VLOOKUP(J71,J$23:K$49,2),0))</f>
        <v>50</v>
      </c>
      <c r="L71" s="36" t="s">
        <v>26</v>
      </c>
      <c r="M71">
        <f>IF(L71=" ",0,MAXA(VLOOKUP(L71,L$23:M$49,2),0))</f>
        <v>4123</v>
      </c>
      <c r="N71" s="40">
        <f>IF(M71=0,0,MAXA(VLOOKUP(M71,M$23:N$49,2),0))</f>
        <v>50</v>
      </c>
      <c r="O71" s="9" t="s">
        <v>10</v>
      </c>
      <c r="P71">
        <f>IF(O71=" ",0,MAXA(VLOOKUP(O71,O$23:P$49,2),0))</f>
        <v>1324</v>
      </c>
      <c r="Q71" s="43">
        <f>IF(P71=0,0,MAXA(VLOOKUP(P71,P$23:Q$49,2),0))</f>
        <v>50</v>
      </c>
      <c r="R71" s="44" t="s">
        <v>24</v>
      </c>
      <c r="S71">
        <f>IF(R71=" ",0,MAXA(VLOOKUP(R71,R$23:S$49,2),0))</f>
        <v>3412</v>
      </c>
      <c r="T71" s="49">
        <f>IF(S71=0,0,MAXA(VLOOKUP(S71,S$23:T$49,2),0))</f>
        <v>32.000000000000021</v>
      </c>
      <c r="U71" s="36" t="s">
        <v>15</v>
      </c>
      <c r="V71">
        <f>IF(U71=" ",0,MAXA(VLOOKUP(U71,U$23:V$49,2),0))</f>
        <v>2143</v>
      </c>
      <c r="W71" s="40">
        <f>IF(V71=0,0,MAXA(VLOOKUP(V71,V$23:W$49,2),0))</f>
        <v>42.000000000000014</v>
      </c>
      <c r="X71" s="9" t="s">
        <v>21</v>
      </c>
      <c r="Y71">
        <f>IF(X71=" ",0,MAXA(VLOOKUP(X71,X$23:Y$49,2),0))</f>
        <v>3142</v>
      </c>
      <c r="Z71" s="43">
        <f>IF(Y71=0,0,MAXA(VLOOKUP(Y71,Y$23:Z$49,2),0))</f>
        <v>28.999999999999979</v>
      </c>
      <c r="AA71" s="44" t="s">
        <v>9</v>
      </c>
      <c r="AB71">
        <f>IF(AA71=" ",0,MAXA(VLOOKUP(AA71,AA$23:AB$49,2),0))</f>
        <v>1243</v>
      </c>
      <c r="AC71" s="49">
        <f>IF(AB71=0,0,MAXA(VLOOKUP(AB71,AB$23:AC$49,2),0))</f>
        <v>50</v>
      </c>
      <c r="AD71" s="7">
        <v>25</v>
      </c>
      <c r="AE71" s="13">
        <v>25</v>
      </c>
      <c r="AF71" s="13">
        <v>32</v>
      </c>
      <c r="AG71" s="13">
        <v>35</v>
      </c>
      <c r="AH71" s="15">
        <f>SUM(AE71:AG71)</f>
        <v>92</v>
      </c>
      <c r="AI71" s="17">
        <f>SUM(AD71)</f>
        <v>25</v>
      </c>
      <c r="AJ71" s="19">
        <f>SUM(H71,K71,N71,Q71,T71,W71,Z71,AC71)</f>
        <v>341.00000000000006</v>
      </c>
      <c r="AK71" s="4">
        <f>SUM(AH71,AI71,AJ71)</f>
        <v>458.00000000000006</v>
      </c>
      <c r="AM71" s="6"/>
      <c r="AN71" s="6"/>
    </row>
    <row r="72" spans="1:40" x14ac:dyDescent="0.2">
      <c r="B72" s="55">
        <v>714</v>
      </c>
      <c r="C72" t="s">
        <v>80</v>
      </c>
      <c r="D72" t="s">
        <v>81</v>
      </c>
      <c r="E72" s="4" t="s">
        <v>75</v>
      </c>
      <c r="F72" s="23" t="s">
        <v>30</v>
      </c>
      <c r="G72">
        <f>IF(F72=" ",0,MAXA(VLOOKUP(F72,F$23:G$49,2),0))</f>
        <v>4321</v>
      </c>
      <c r="H72" s="26">
        <f>IF(G72=0,0,MAXA(VLOOKUP(G72,G$23:H$49,2),0))</f>
        <v>28.000000000000043</v>
      </c>
      <c r="I72" s="29" t="s">
        <v>30</v>
      </c>
      <c r="J72">
        <f>IF(I72=" ",0,MAXA(VLOOKUP(I72,I$23:J$49,2),0))</f>
        <v>4321</v>
      </c>
      <c r="K72" s="34">
        <f>IF(J72=0,0,MAXA(VLOOKUP(J72,J$23:K$49,2),0))</f>
        <v>29</v>
      </c>
      <c r="L72" s="36" t="s">
        <v>28</v>
      </c>
      <c r="M72">
        <f>IF(L72=" ",0,MAXA(VLOOKUP(L72,L$23:M$49,2),0))</f>
        <v>4213</v>
      </c>
      <c r="N72" s="40">
        <f>IF(M72=0,0,MAXA(VLOOKUP(M72,M$23:N$49,2),0))</f>
        <v>48</v>
      </c>
      <c r="O72" s="9" t="s">
        <v>24</v>
      </c>
      <c r="P72">
        <f>IF(O72=" ",0,MAXA(VLOOKUP(O72,O$23:P$49,2),0))</f>
        <v>3412</v>
      </c>
      <c r="Q72" s="43">
        <f>IF(P72=0,0,MAXA(VLOOKUP(P72,P$23:Q$49,2),0))</f>
        <v>32</v>
      </c>
      <c r="R72" s="44" t="s">
        <v>11</v>
      </c>
      <c r="S72">
        <f>IF(R72=" ",0,MAXA(VLOOKUP(R72,R$23:S$49,2),0))</f>
        <v>1342</v>
      </c>
      <c r="T72" s="49">
        <f>IF(S72=0,0,MAXA(VLOOKUP(S72,S$23:T$49,2),0))</f>
        <v>42.000000000000014</v>
      </c>
      <c r="U72" s="36" t="s">
        <v>15</v>
      </c>
      <c r="V72">
        <f>IF(U72=" ",0,MAXA(VLOOKUP(U72,U$23:V$49,2),0))</f>
        <v>2143</v>
      </c>
      <c r="W72" s="40">
        <f>IF(V72=0,0,MAXA(VLOOKUP(V72,V$23:W$49,2),0))</f>
        <v>42.000000000000014</v>
      </c>
      <c r="X72" s="9" t="s">
        <v>26</v>
      </c>
      <c r="Y72">
        <f>IF(X72=" ",0,MAXA(VLOOKUP(X72,X$23:Y$49,2),0))</f>
        <v>4123</v>
      </c>
      <c r="Z72" s="43">
        <f>IF(Y72=0,0,MAXA(VLOOKUP(Y72,Y$23:Z$49,2),0))</f>
        <v>50</v>
      </c>
      <c r="AA72" s="44" t="s">
        <v>8</v>
      </c>
      <c r="AB72">
        <f>IF(AA72=" ",0,MAXA(VLOOKUP(AA72,AA$23:AB$49,2),0))</f>
        <v>1234</v>
      </c>
      <c r="AC72" s="49">
        <f>IF(AB72=0,0,MAXA(VLOOKUP(AB72,AB$23:AC$49,2),0))</f>
        <v>47.999999999999972</v>
      </c>
      <c r="AD72" s="7">
        <v>15</v>
      </c>
      <c r="AE72" s="13">
        <v>25</v>
      </c>
      <c r="AF72" s="13">
        <v>30</v>
      </c>
      <c r="AG72" s="13">
        <v>32</v>
      </c>
      <c r="AH72" s="15">
        <f>SUM(AE72:AG72)</f>
        <v>87</v>
      </c>
      <c r="AI72" s="17">
        <f>SUM(AD72)</f>
        <v>15</v>
      </c>
      <c r="AJ72" s="19">
        <f>SUM(H72,K72,N72,Q72,T72,W72,Z72,AC72)</f>
        <v>319</v>
      </c>
      <c r="AK72" s="4">
        <f>SUM(AH72,AI72,AJ72)</f>
        <v>421</v>
      </c>
      <c r="AL72" s="4">
        <v>1316</v>
      </c>
      <c r="AM72" s="6"/>
      <c r="AN72" s="6"/>
    </row>
    <row r="73" spans="1:40" x14ac:dyDescent="0.2">
      <c r="B73" s="55"/>
      <c r="K73" s="26"/>
      <c r="N73" s="26"/>
      <c r="Q73" s="26"/>
      <c r="T73" s="26"/>
      <c r="W73" s="26"/>
      <c r="Z73" s="26"/>
      <c r="AC73" s="26"/>
      <c r="AM73" s="6"/>
      <c r="AN73" s="6"/>
    </row>
    <row r="74" spans="1:40" x14ac:dyDescent="0.2">
      <c r="B74" s="55"/>
    </row>
    <row r="75" spans="1:40" x14ac:dyDescent="0.2">
      <c r="B75" s="55">
        <v>721</v>
      </c>
      <c r="C75" t="s">
        <v>51</v>
      </c>
      <c r="D75" t="s">
        <v>82</v>
      </c>
      <c r="E75" s="4" t="s">
        <v>83</v>
      </c>
      <c r="F75" s="23" t="s">
        <v>22</v>
      </c>
      <c r="G75">
        <f>IF(F75=" ",0,MAXA(VLOOKUP(F75,F$23:G$49,2),0))</f>
        <v>3214</v>
      </c>
      <c r="H75" s="26">
        <f>IF(G75=0,0,MAXA(VLOOKUP(G75,G$23:H$49,2),0))</f>
        <v>50</v>
      </c>
      <c r="I75" s="29" t="s">
        <v>8</v>
      </c>
      <c r="J75">
        <f>IF(I75=" ",0,MAXA(VLOOKUP(I75,I$23:J$49,2),0))</f>
        <v>1234</v>
      </c>
      <c r="K75" s="34">
        <f>IF(J75=0,0,MAXA(VLOOKUP(J75,J$23:K$49,2),0))</f>
        <v>42</v>
      </c>
      <c r="L75" s="36" t="s">
        <v>28</v>
      </c>
      <c r="M75">
        <f>IF(L75=" ",0,MAXA(VLOOKUP(L75,L$23:M$49,2),0))</f>
        <v>4213</v>
      </c>
      <c r="N75" s="40">
        <f>IF(M75=0,0,MAXA(VLOOKUP(M75,M$23:N$49,2),0))</f>
        <v>48</v>
      </c>
      <c r="O75" s="9" t="s">
        <v>17</v>
      </c>
      <c r="P75">
        <f>IF(O75=" ",0,MAXA(VLOOKUP(O75,O$23:P$49,2),0))</f>
        <v>2341</v>
      </c>
      <c r="Q75" s="43">
        <f>IF(P75=0,0,MAXA(VLOOKUP(P75,P$23:Q$49,2),0))</f>
        <v>27</v>
      </c>
      <c r="R75" s="44" t="s">
        <v>10</v>
      </c>
      <c r="S75">
        <f>IF(R75=" ",0,MAXA(VLOOKUP(R75,R$23:S$49,2),0))</f>
        <v>1324</v>
      </c>
      <c r="T75" s="49">
        <f>IF(S75=0,0,MAXA(VLOOKUP(S75,S$23:T$49,2),0))</f>
        <v>44.000000000000014</v>
      </c>
      <c r="U75" s="36" t="s">
        <v>19</v>
      </c>
      <c r="V75">
        <f>IF(U75=" ",0,MAXA(VLOOKUP(U75,U$23:V$49,2),0))</f>
        <v>2431</v>
      </c>
      <c r="W75" s="40">
        <f>IF(V75=0,0,MAXA(VLOOKUP(V75,V$23:W$49,2),0))</f>
        <v>40.000000000000028</v>
      </c>
      <c r="X75" s="9" t="s">
        <v>15</v>
      </c>
      <c r="Y75">
        <f>IF(X75=" ",0,MAXA(VLOOKUP(X75,X$23:Y$49,2),0))</f>
        <v>2143</v>
      </c>
      <c r="Z75" s="43">
        <f>IF(Y75=0,0,MAXA(VLOOKUP(Y75,Y$23:Z$49,2),0))</f>
        <v>38</v>
      </c>
      <c r="AA75" s="44" t="s">
        <v>8</v>
      </c>
      <c r="AB75">
        <f>IF(AA75=" ",0,MAXA(VLOOKUP(AA75,AA$23:AB$49,2),0))</f>
        <v>1234</v>
      </c>
      <c r="AC75" s="49">
        <f>IF(AB75=0,0,MAXA(VLOOKUP(AB75,AB$23:AC$49,2),0))</f>
        <v>47.999999999999972</v>
      </c>
      <c r="AD75" s="7">
        <v>25</v>
      </c>
      <c r="AE75" s="13">
        <v>34</v>
      </c>
      <c r="AF75" s="13">
        <v>40</v>
      </c>
      <c r="AG75" s="13">
        <v>44</v>
      </c>
      <c r="AH75" s="15">
        <f>SUM(AE75:AG75)</f>
        <v>118</v>
      </c>
      <c r="AI75" s="17">
        <f>SUM(AD75)</f>
        <v>25</v>
      </c>
      <c r="AJ75" s="19">
        <f>SUM(H75,K75,N75,Q75,T75,W75,Z75,AC75)</f>
        <v>337</v>
      </c>
      <c r="AK75" s="4">
        <f>SUM(AH75,AI75,AJ75)</f>
        <v>480</v>
      </c>
      <c r="AM75" s="6"/>
      <c r="AN75" s="6"/>
    </row>
    <row r="76" spans="1:40" x14ac:dyDescent="0.2">
      <c r="B76" s="55">
        <v>722</v>
      </c>
      <c r="C76" t="s">
        <v>84</v>
      </c>
      <c r="D76" t="s">
        <v>85</v>
      </c>
      <c r="E76" s="4" t="s">
        <v>83</v>
      </c>
      <c r="F76" s="23" t="s">
        <v>18</v>
      </c>
      <c r="G76">
        <f>IF(F76=" ",0,MAXA(VLOOKUP(F76,F$23:G$49,2),0))</f>
        <v>2413</v>
      </c>
      <c r="H76" s="26">
        <f>IF(G76=0,0,MAXA(VLOOKUP(G76,G$23:H$49,2),0))</f>
        <v>28.000000000000028</v>
      </c>
      <c r="I76" s="29" t="s">
        <v>14</v>
      </c>
      <c r="J76">
        <f>IF(I76=" ",0,MAXA(VLOOKUP(I76,I$23:J$49,2),0))</f>
        <v>2134</v>
      </c>
      <c r="K76" s="34">
        <f>IF(J76=0,0,MAXA(VLOOKUP(J76,J$23:K$49,2),0))</f>
        <v>44</v>
      </c>
      <c r="L76" s="36" t="s">
        <v>14</v>
      </c>
      <c r="M76">
        <f>IF(L76=" ",0,MAXA(VLOOKUP(L76,L$23:M$49,2),0))</f>
        <v>2134</v>
      </c>
      <c r="N76" s="40">
        <f>IF(M76=0,0,MAXA(VLOOKUP(M76,M$23:N$49,2),0))</f>
        <v>30</v>
      </c>
      <c r="O76" s="9" t="s">
        <v>8</v>
      </c>
      <c r="P76">
        <f>IF(O76=" ",0,MAXA(VLOOKUP(O76,O$23:P$49,2),0))</f>
        <v>1234</v>
      </c>
      <c r="Q76" s="43">
        <f>IF(P76=0,0,MAXA(VLOOKUP(P76,P$23:Q$49,2),0))</f>
        <v>46</v>
      </c>
      <c r="R76" s="44" t="s">
        <v>30</v>
      </c>
      <c r="S76">
        <f>IF(R76=" ",0,MAXA(VLOOKUP(R76,R$23:S$49,2),0))</f>
        <v>4321</v>
      </c>
      <c r="T76" s="49">
        <f>IF(S76=0,0,MAXA(VLOOKUP(S76,S$23:T$49,2),0))</f>
        <v>32.000000000000014</v>
      </c>
      <c r="U76" s="36" t="s">
        <v>19</v>
      </c>
      <c r="V76">
        <f>IF(U76=" ",0,MAXA(VLOOKUP(U76,U$23:V$49,2),0))</f>
        <v>2431</v>
      </c>
      <c r="W76" s="40">
        <f>IF(V76=0,0,MAXA(VLOOKUP(V76,V$23:W$49,2),0))</f>
        <v>40.000000000000028</v>
      </c>
      <c r="X76" s="9" t="s">
        <v>11</v>
      </c>
      <c r="Y76">
        <f>IF(X76=" ",0,MAXA(VLOOKUP(X76,X$23:Y$49,2),0))</f>
        <v>1342</v>
      </c>
      <c r="Z76" s="43">
        <f>IF(Y76=0,0,MAXA(VLOOKUP(Y76,Y$23:Z$49,2),0))</f>
        <v>35.999999999999986</v>
      </c>
      <c r="AA76" s="44" t="s">
        <v>9</v>
      </c>
      <c r="AB76">
        <f>IF(AA76=" ",0,MAXA(VLOOKUP(AA76,AA$23:AB$49,2),0))</f>
        <v>1243</v>
      </c>
      <c r="AC76" s="49">
        <f>IF(AB76=0,0,MAXA(VLOOKUP(AB76,AB$23:AC$49,2),0))</f>
        <v>50</v>
      </c>
      <c r="AD76" s="7">
        <v>30</v>
      </c>
      <c r="AE76" s="13">
        <v>36</v>
      </c>
      <c r="AF76" s="13">
        <v>30</v>
      </c>
      <c r="AG76" s="13">
        <v>38</v>
      </c>
      <c r="AH76" s="15">
        <f>SUM(AE76:AG76)</f>
        <v>104</v>
      </c>
      <c r="AI76" s="17">
        <f>SUM(AD76)</f>
        <v>30</v>
      </c>
      <c r="AJ76" s="19">
        <f>SUM(H76,K76,N76,Q76,T76,W76,Z76,AC76)</f>
        <v>306.00000000000006</v>
      </c>
      <c r="AK76" s="4">
        <f>SUM(AH76,AI76,AJ76)</f>
        <v>440.00000000000006</v>
      </c>
      <c r="AM76" s="6"/>
      <c r="AN76" s="6"/>
    </row>
    <row r="77" spans="1:40" x14ac:dyDescent="0.2">
      <c r="B77" s="55">
        <v>723</v>
      </c>
      <c r="C77" t="s">
        <v>54</v>
      </c>
      <c r="D77" t="s">
        <v>86</v>
      </c>
      <c r="E77" s="4" t="s">
        <v>83</v>
      </c>
      <c r="F77" s="23" t="s">
        <v>23</v>
      </c>
      <c r="G77">
        <f>IF(F77=" ",0,MAXA(VLOOKUP(F77,F$23:G$49,2),0))</f>
        <v>3241</v>
      </c>
      <c r="H77" s="26">
        <f>IF(G77=0,0,MAXA(VLOOKUP(G77,G$23:H$49,2),0))</f>
        <v>46.000000000000014</v>
      </c>
      <c r="I77" s="29" t="s">
        <v>10</v>
      </c>
      <c r="J77">
        <f>IF(I77=" ",0,MAXA(VLOOKUP(I77,I$23:J$49,2),0))</f>
        <v>1324</v>
      </c>
      <c r="K77" s="34">
        <f>IF(J77=0,0,MAXA(VLOOKUP(J77,J$23:K$49,2),0))</f>
        <v>44</v>
      </c>
      <c r="L77" s="36" t="s">
        <v>28</v>
      </c>
      <c r="M77">
        <f>IF(L77=" ",0,MAXA(VLOOKUP(L77,L$23:M$49,2),0))</f>
        <v>4213</v>
      </c>
      <c r="N77" s="40">
        <f>IF(M77=0,0,MAXA(VLOOKUP(M77,M$23:N$49,2),0))</f>
        <v>48</v>
      </c>
      <c r="O77" s="9" t="s">
        <v>12</v>
      </c>
      <c r="P77">
        <f>IF(O77=" ",0,MAXA(VLOOKUP(O77,O$23:P$49,2),0))</f>
        <v>1423</v>
      </c>
      <c r="Q77" s="43">
        <f>IF(P77=0,0,MAXA(VLOOKUP(P77,P$23:Q$49,2),0))</f>
        <v>32</v>
      </c>
      <c r="R77" s="44" t="s">
        <v>12</v>
      </c>
      <c r="S77">
        <f>IF(R77=" ",0,MAXA(VLOOKUP(R77,R$23:S$49,2),0))</f>
        <v>1423</v>
      </c>
      <c r="T77" s="49">
        <f>IF(S77=0,0,MAXA(VLOOKUP(S77,S$23:T$49,2),0))</f>
        <v>48</v>
      </c>
      <c r="U77" s="36" t="s">
        <v>16</v>
      </c>
      <c r="V77">
        <f>IF(U77=" ",0,MAXA(VLOOKUP(U77,U$23:V$49,2),0))</f>
        <v>2314</v>
      </c>
      <c r="W77" s="40">
        <f>IF(V77=0,0,MAXA(VLOOKUP(V77,V$23:W$49,2),0))</f>
        <v>50</v>
      </c>
      <c r="X77" s="9" t="s">
        <v>9</v>
      </c>
      <c r="Y77">
        <f>IF(X77=" ",0,MAXA(VLOOKUP(X77,X$23:Y$49,2),0))</f>
        <v>1243</v>
      </c>
      <c r="Z77" s="43">
        <f>IF(Y77=0,0,MAXA(VLOOKUP(Y77,Y$23:Z$49,2),0))</f>
        <v>42</v>
      </c>
      <c r="AA77" s="44" t="s">
        <v>8</v>
      </c>
      <c r="AB77">
        <f>IF(AA77=" ",0,MAXA(VLOOKUP(AA77,AA$23:AB$49,2),0))</f>
        <v>1234</v>
      </c>
      <c r="AC77" s="49">
        <f>IF(AB77=0,0,MAXA(VLOOKUP(AB77,AB$23:AC$49,2),0))</f>
        <v>47.999999999999972</v>
      </c>
      <c r="AD77" s="7">
        <v>30</v>
      </c>
      <c r="AE77" s="13">
        <v>32</v>
      </c>
      <c r="AF77" s="13">
        <v>32</v>
      </c>
      <c r="AG77" s="13">
        <v>38</v>
      </c>
      <c r="AH77" s="15">
        <f>SUM(AE77:AG77)</f>
        <v>102</v>
      </c>
      <c r="AI77" s="17">
        <f>SUM(AD77)</f>
        <v>30</v>
      </c>
      <c r="AJ77" s="19">
        <f>SUM(H77,K77,N77,Q77,T77,W77,Z77,AC77)</f>
        <v>358</v>
      </c>
      <c r="AK77" s="4">
        <f>SUM(AH77,AI77,AJ77)</f>
        <v>490</v>
      </c>
      <c r="AL77" s="4">
        <f>SUM(AK75:AK77)</f>
        <v>1410</v>
      </c>
      <c r="AM77" s="6"/>
      <c r="AN77" s="6"/>
    </row>
    <row r="78" spans="1:40" x14ac:dyDescent="0.2">
      <c r="B78" s="55"/>
      <c r="K78" s="26"/>
      <c r="N78" s="26"/>
      <c r="Q78" s="26"/>
      <c r="T78" s="26"/>
      <c r="W78" s="26"/>
      <c r="Z78" s="26"/>
      <c r="AC78" s="26"/>
      <c r="AM78" s="6"/>
      <c r="AN78" s="6"/>
    </row>
    <row r="79" spans="1:40" x14ac:dyDescent="0.2">
      <c r="B79" s="55"/>
      <c r="K79" s="26"/>
      <c r="N79" s="26"/>
      <c r="Q79" s="26"/>
      <c r="T79" s="26"/>
      <c r="W79" s="26"/>
      <c r="Z79" s="26"/>
      <c r="AC79" s="26"/>
      <c r="AM79" s="6"/>
      <c r="AN79" s="6"/>
    </row>
    <row r="80" spans="1:40" x14ac:dyDescent="0.2">
      <c r="B80" s="55">
        <v>731</v>
      </c>
      <c r="C80" t="s">
        <v>87</v>
      </c>
      <c r="D80" t="s">
        <v>88</v>
      </c>
      <c r="E80" s="4" t="s">
        <v>89</v>
      </c>
      <c r="F80" s="23" t="s">
        <v>12</v>
      </c>
      <c r="G80">
        <f>IF(F80=" ",0,MAXA(VLOOKUP(F80,F$23:G$49,2),0))</f>
        <v>1423</v>
      </c>
      <c r="H80" s="26">
        <f>IF(G80=0,0,MAXA(VLOOKUP(G80,G$23:H$49,2),0))</f>
        <v>20.000000000000028</v>
      </c>
      <c r="I80" s="29" t="s">
        <v>9</v>
      </c>
      <c r="J80">
        <f>IF(I80=" ",0,MAXA(VLOOKUP(I80,I$23:J$49,2),0))</f>
        <v>1243</v>
      </c>
      <c r="K80" s="34">
        <f>IF(J80=0,0,MAXA(VLOOKUP(J80,J$23:K$49,2),0))</f>
        <v>33</v>
      </c>
      <c r="L80" s="36" t="s">
        <v>26</v>
      </c>
      <c r="M80">
        <f>IF(L80=" ",0,MAXA(VLOOKUP(L80,L$23:M$49,2),0))</f>
        <v>4123</v>
      </c>
      <c r="N80" s="40">
        <f>IF(M80=0,0,MAXA(VLOOKUP(M80,M$23:N$49,2),0))</f>
        <v>50</v>
      </c>
      <c r="O80" s="9" t="s">
        <v>24</v>
      </c>
      <c r="P80">
        <f>IF(O80=" ",0,MAXA(VLOOKUP(O80,O$23:P$49,2),0))</f>
        <v>3412</v>
      </c>
      <c r="Q80" s="43">
        <f>IF(P80=0,0,MAXA(VLOOKUP(P80,P$23:Q$49,2),0))</f>
        <v>32</v>
      </c>
      <c r="R80" s="44" t="s">
        <v>12</v>
      </c>
      <c r="S80">
        <f>IF(R80=" ",0,MAXA(VLOOKUP(R80,R$23:S$49,2),0))</f>
        <v>1423</v>
      </c>
      <c r="T80" s="49">
        <f>IF(S80=0,0,MAXA(VLOOKUP(S80,S$23:T$49,2),0))</f>
        <v>48</v>
      </c>
      <c r="U80" s="36" t="s">
        <v>4</v>
      </c>
      <c r="V80">
        <f>IF(U80=" ",0,MAXA(VLOOKUP(U80,U$23:V$49,2),0))</f>
        <v>4231</v>
      </c>
      <c r="W80" s="40">
        <f>IF(V80=0,0,MAXA(VLOOKUP(V80,V$23:W$49,2),0))</f>
        <v>30.000000000000043</v>
      </c>
      <c r="X80" s="9" t="s">
        <v>14</v>
      </c>
      <c r="Y80">
        <f>IF(X80=" ",0,MAXA(VLOOKUP(X80,X$23:Y$49,2),0))</f>
        <v>2134</v>
      </c>
      <c r="Z80" s="43">
        <f>IF(Y80=0,0,MAXA(VLOOKUP(Y80,Y$23:Z$49,2),0))</f>
        <v>28.999999999999993</v>
      </c>
      <c r="AA80" s="44" t="s">
        <v>9</v>
      </c>
      <c r="AB80">
        <f>IF(AA80=" ",0,MAXA(VLOOKUP(AA80,AA$23:AB$49,2),0))</f>
        <v>1243</v>
      </c>
      <c r="AC80" s="49">
        <f>IF(AB80=0,0,MAXA(VLOOKUP(AB80,AB$23:AC$49,2),0))</f>
        <v>50</v>
      </c>
      <c r="AD80" s="7">
        <v>15</v>
      </c>
      <c r="AE80" s="13">
        <v>34</v>
      </c>
      <c r="AF80" s="13">
        <v>30</v>
      </c>
      <c r="AG80" s="13">
        <v>35</v>
      </c>
      <c r="AH80" s="15">
        <f>SUM(AE80:AG80)</f>
        <v>99</v>
      </c>
      <c r="AI80" s="17">
        <f>SUM(AD80)</f>
        <v>15</v>
      </c>
      <c r="AJ80" s="19">
        <f>SUM(H80,K80,N80,Q80,T80,W80,Z80,AC80)</f>
        <v>292.00000000000006</v>
      </c>
      <c r="AK80" s="4">
        <f>SUM(AH80,AI80,AJ80)</f>
        <v>406.00000000000006</v>
      </c>
      <c r="AM80" s="6"/>
      <c r="AN80" s="6"/>
    </row>
    <row r="81" spans="1:40" x14ac:dyDescent="0.2">
      <c r="B81" s="55">
        <v>732</v>
      </c>
      <c r="C81" t="s">
        <v>90</v>
      </c>
      <c r="D81" t="s">
        <v>91</v>
      </c>
      <c r="E81" s="4" t="s">
        <v>89</v>
      </c>
      <c r="F81" s="23" t="s">
        <v>20</v>
      </c>
      <c r="G81">
        <f>IF(F81=" ",0,MAXA(VLOOKUP(F81,F$23:G$49,2),0))</f>
        <v>3124</v>
      </c>
      <c r="H81" s="26">
        <f>IF(G81=0,0,MAXA(VLOOKUP(G81,G$23:H$49,2),0))</f>
        <v>46</v>
      </c>
      <c r="I81" s="29" t="s">
        <v>16</v>
      </c>
      <c r="J81">
        <f>IF(I81=" ",0,MAXA(VLOOKUP(I81,I$23:J$49,2),0))</f>
        <v>2314</v>
      </c>
      <c r="K81" s="34">
        <f>IF(J81=0,0,MAXA(VLOOKUP(J81,J$23:K$49,2),0))</f>
        <v>48</v>
      </c>
      <c r="L81" s="36" t="s">
        <v>22</v>
      </c>
      <c r="M81">
        <f>IF(L81=" ",0,MAXA(VLOOKUP(L81,L$23:M$49,2),0))</f>
        <v>3214</v>
      </c>
      <c r="N81" s="40">
        <f>IF(M81=0,0,MAXA(VLOOKUP(M81,M$23:N$49,2),0))</f>
        <v>18</v>
      </c>
      <c r="O81" s="9" t="s">
        <v>8</v>
      </c>
      <c r="P81">
        <f>IF(O81=" ",0,MAXA(VLOOKUP(O81,O$23:P$49,2),0))</f>
        <v>1234</v>
      </c>
      <c r="Q81" s="43">
        <f>IF(P81=0,0,MAXA(VLOOKUP(P81,P$23:Q$49,2),0))</f>
        <v>46</v>
      </c>
      <c r="R81" s="44" t="s">
        <v>8</v>
      </c>
      <c r="S81">
        <f>IF(R81=" ",0,MAXA(VLOOKUP(R81,R$23:S$49,2),0))</f>
        <v>1234</v>
      </c>
      <c r="T81" s="49">
        <f>IF(S81=0,0,MAXA(VLOOKUP(S81,S$23:T$49,2),0))</f>
        <v>48.000000000000007</v>
      </c>
      <c r="U81" s="36" t="s">
        <v>17</v>
      </c>
      <c r="V81">
        <f>IF(U81=" ",0,MAXA(VLOOKUP(U81,U$23:V$49,2),0))</f>
        <v>2341</v>
      </c>
      <c r="W81" s="40">
        <f>IF(V81=0,0,MAXA(VLOOKUP(V81,V$23:W$49,2),0))</f>
        <v>46.000000000000014</v>
      </c>
      <c r="X81" s="9" t="s">
        <v>10</v>
      </c>
      <c r="Y81">
        <f>IF(X81=" ",0,MAXA(VLOOKUP(X81,X$23:Y$49,2),0))</f>
        <v>1324</v>
      </c>
      <c r="Z81" s="43">
        <f>IF(Y81=0,0,MAXA(VLOOKUP(Y81,Y$23:Z$49,2),0))</f>
        <v>29.999999999999986</v>
      </c>
      <c r="AA81" s="44" t="s">
        <v>9</v>
      </c>
      <c r="AB81">
        <f>IF(AA81=" ",0,MAXA(VLOOKUP(AA81,AA$23:AB$49,2),0))</f>
        <v>1243</v>
      </c>
      <c r="AC81" s="49">
        <f>IF(AB81=0,0,MAXA(VLOOKUP(AB81,AB$23:AC$49,2),0))</f>
        <v>50</v>
      </c>
      <c r="AD81" s="7">
        <v>30</v>
      </c>
      <c r="AE81" s="13">
        <v>32</v>
      </c>
      <c r="AF81" s="13">
        <v>31</v>
      </c>
      <c r="AG81" s="13">
        <v>32</v>
      </c>
      <c r="AH81" s="15">
        <f>SUM(AE81:AG81)</f>
        <v>95</v>
      </c>
      <c r="AI81" s="17">
        <f>SUM(AD81)</f>
        <v>30</v>
      </c>
      <c r="AJ81" s="19">
        <f>SUM(H81,K81,N81,Q81,T81,W81,Z81,AC81)</f>
        <v>332</v>
      </c>
      <c r="AK81" s="4">
        <f>SUM(AH81,AI81,AJ81)</f>
        <v>457</v>
      </c>
      <c r="AM81" s="6"/>
      <c r="AN81" s="6"/>
    </row>
    <row r="82" spans="1:40" x14ac:dyDescent="0.2">
      <c r="B82" s="55">
        <v>733</v>
      </c>
      <c r="C82" t="s">
        <v>92</v>
      </c>
      <c r="D82" t="s">
        <v>93</v>
      </c>
      <c r="E82" s="4" t="s">
        <v>89</v>
      </c>
      <c r="F82" s="23" t="s">
        <v>23</v>
      </c>
      <c r="G82">
        <f>IF(F82=" ",0,MAXA(VLOOKUP(F82,F$23:G$49,2),0))</f>
        <v>3241</v>
      </c>
      <c r="H82" s="26">
        <f>IF(G82=0,0,MAXA(VLOOKUP(G82,G$23:H$49,2),0))</f>
        <v>46.000000000000014</v>
      </c>
      <c r="I82" s="29" t="s">
        <v>17</v>
      </c>
      <c r="J82">
        <f>IF(I82=" ",0,MAXA(VLOOKUP(I82,I$23:J$49,2),0))</f>
        <v>2341</v>
      </c>
      <c r="K82" s="34">
        <f>IF(J82=0,0,MAXA(VLOOKUP(J82,J$23:K$49,2),0))</f>
        <v>43</v>
      </c>
      <c r="L82" s="36" t="s">
        <v>16</v>
      </c>
      <c r="M82">
        <f>IF(L82=" ",0,MAXA(VLOOKUP(L82,L$23:M$49,2),0))</f>
        <v>2314</v>
      </c>
      <c r="N82" s="40">
        <f>IF(M82=0,0,MAXA(VLOOKUP(M82,M$23:N$49,2),0))</f>
        <v>23</v>
      </c>
      <c r="O82" s="9" t="s">
        <v>20</v>
      </c>
      <c r="P82">
        <f>IF(O82=" ",0,MAXA(VLOOKUP(O82,O$23:P$49,2),0))</f>
        <v>3124</v>
      </c>
      <c r="Q82" s="43">
        <f>IF(P82=0,0,MAXA(VLOOKUP(P82,P$23:Q$49,2),0))</f>
        <v>48</v>
      </c>
      <c r="R82" s="44" t="s">
        <v>4</v>
      </c>
      <c r="S82">
        <f>IF(R82=" ",0,MAXA(VLOOKUP(R82,R$23:S$49,2),0))</f>
        <v>4231</v>
      </c>
      <c r="T82" s="49">
        <f>IF(S82=0,0,MAXA(VLOOKUP(S82,S$23:T$49,2),0))</f>
        <v>36.000000000000007</v>
      </c>
      <c r="U82" s="36" t="s">
        <v>15</v>
      </c>
      <c r="V82">
        <f>IF(U82=" ",0,MAXA(VLOOKUP(U82,U$23:V$49,2),0))</f>
        <v>2143</v>
      </c>
      <c r="W82" s="40">
        <f>IF(V82=0,0,MAXA(VLOOKUP(V82,V$23:W$49,2),0))</f>
        <v>42.000000000000014</v>
      </c>
      <c r="X82" s="9" t="s">
        <v>11</v>
      </c>
      <c r="Y82">
        <f>IF(X82=" ",0,MAXA(VLOOKUP(X82,X$23:Y$49,2),0))</f>
        <v>1342</v>
      </c>
      <c r="Z82" s="43">
        <f>IF(Y82=0,0,MAXA(VLOOKUP(Y82,Y$23:Z$49,2),0))</f>
        <v>35.999999999999986</v>
      </c>
      <c r="AA82" s="44" t="s">
        <v>14</v>
      </c>
      <c r="AB82">
        <f>IF(AA82=" ",0,MAXA(VLOOKUP(AA82,AA$23:AB$49,2),0))</f>
        <v>2134</v>
      </c>
      <c r="AC82" s="49">
        <f>IF(AB82=0,0,MAXA(VLOOKUP(AB82,AB$23:AC$49,2),0))</f>
        <v>42.999999999999972</v>
      </c>
      <c r="AD82" s="7">
        <v>15</v>
      </c>
      <c r="AE82" s="13">
        <v>30</v>
      </c>
      <c r="AF82" s="13">
        <v>32</v>
      </c>
      <c r="AG82" s="13">
        <v>35</v>
      </c>
      <c r="AH82" s="15">
        <f>SUM(AE82:AG82)</f>
        <v>97</v>
      </c>
      <c r="AI82" s="17">
        <f>SUM(AD82)</f>
        <v>15</v>
      </c>
      <c r="AJ82" s="19">
        <f>SUM(H82,K82,N82,Q82,T82,W82,Z82,AC82)</f>
        <v>317</v>
      </c>
      <c r="AK82" s="4">
        <f>SUM(AH82,AI82,AJ82)</f>
        <v>429</v>
      </c>
      <c r="AM82" s="6"/>
      <c r="AN82" s="6"/>
    </row>
    <row r="83" spans="1:40" x14ac:dyDescent="0.2">
      <c r="B83" s="55">
        <v>734</v>
      </c>
      <c r="C83" t="s">
        <v>94</v>
      </c>
      <c r="D83" t="s">
        <v>95</v>
      </c>
      <c r="E83" s="4" t="s">
        <v>89</v>
      </c>
      <c r="F83" s="23" t="s">
        <v>22</v>
      </c>
      <c r="G83">
        <f>IF(F83=" ",0,MAXA(VLOOKUP(F83,F$23:G$49,2),0))</f>
        <v>3214</v>
      </c>
      <c r="H83" s="26">
        <f>IF(G83=0,0,MAXA(VLOOKUP(G83,G$23:H$49,2),0))</f>
        <v>50</v>
      </c>
      <c r="I83" s="29" t="s">
        <v>15</v>
      </c>
      <c r="J83">
        <f>IF(I83=" ",0,MAXA(VLOOKUP(I83,I$23:J$49,2),0))</f>
        <v>2143</v>
      </c>
      <c r="K83" s="34">
        <f>IF(J83=0,0,MAXA(VLOOKUP(J83,J$23:K$49,2),0))</f>
        <v>35</v>
      </c>
      <c r="L83" s="36" t="s">
        <v>28</v>
      </c>
      <c r="M83">
        <f>IF(L83=" ",0,MAXA(VLOOKUP(L83,L$23:M$49,2),0))</f>
        <v>4213</v>
      </c>
      <c r="N83" s="40">
        <f>IF(M83=0,0,MAXA(VLOOKUP(M83,M$23:N$49,2),0))</f>
        <v>48</v>
      </c>
      <c r="O83" s="9" t="s">
        <v>14</v>
      </c>
      <c r="P83">
        <f>IF(O83=" ",0,MAXA(VLOOKUP(O83,O$23:P$49,2),0))</f>
        <v>2134</v>
      </c>
      <c r="Q83" s="43">
        <f>IF(P83=0,0,MAXA(VLOOKUP(P83,P$23:Q$49,2),0))</f>
        <v>40</v>
      </c>
      <c r="R83" s="44" t="s">
        <v>20</v>
      </c>
      <c r="S83">
        <f>IF(R83=" ",0,MAXA(VLOOKUP(R83,R$23:S$49,2),0))</f>
        <v>3124</v>
      </c>
      <c r="T83" s="49">
        <f>IF(S83=0,0,MAXA(VLOOKUP(S83,S$23:T$49,2),0))</f>
        <v>38.000000000000021</v>
      </c>
      <c r="U83" s="36" t="s">
        <v>19</v>
      </c>
      <c r="V83">
        <f>IF(U83=" ",0,MAXA(VLOOKUP(U83,U$23:V$49,2),0))</f>
        <v>2431</v>
      </c>
      <c r="W83" s="40">
        <f>IF(V83=0,0,MAXA(VLOOKUP(V83,V$23:W$49,2),0))</f>
        <v>40.000000000000028</v>
      </c>
      <c r="X83" s="9" t="s">
        <v>14</v>
      </c>
      <c r="Y83">
        <f>IF(X83=" ",0,MAXA(VLOOKUP(X83,X$23:Y$49,2),0))</f>
        <v>2134</v>
      </c>
      <c r="Z83" s="43">
        <f>IF(Y83=0,0,MAXA(VLOOKUP(Y83,Y$23:Z$49,2),0))</f>
        <v>28.999999999999993</v>
      </c>
      <c r="AA83" s="44" t="s">
        <v>11</v>
      </c>
      <c r="AB83">
        <f>IF(AA83=" ",0,MAXA(VLOOKUP(AA83,AA$23:AB$49,2),0))</f>
        <v>1342</v>
      </c>
      <c r="AC83" s="49">
        <f>IF(AB83=0,0,MAXA(VLOOKUP(AB83,AB$23:AC$49,2),0))</f>
        <v>35.999999999999943</v>
      </c>
      <c r="AD83" s="7">
        <v>25</v>
      </c>
      <c r="AE83" s="13">
        <v>27</v>
      </c>
      <c r="AF83" s="13">
        <v>34</v>
      </c>
      <c r="AG83" s="13">
        <v>30</v>
      </c>
      <c r="AH83" s="15">
        <f>SUM(AE83:AG83)</f>
        <v>91</v>
      </c>
      <c r="AI83" s="17">
        <f>SUM(AD83)</f>
        <v>25</v>
      </c>
      <c r="AJ83" s="19">
        <f>SUM(H83,K83,N83,Q83,T83,W83,Z83,AC83)</f>
        <v>316</v>
      </c>
      <c r="AK83" s="4">
        <f>SUM(AH83,AI83,AJ83)</f>
        <v>432</v>
      </c>
      <c r="AL83" s="4">
        <v>1318</v>
      </c>
      <c r="AM83" s="6"/>
      <c r="AN83" s="6"/>
    </row>
    <row r="84" spans="1:40" x14ac:dyDescent="0.2">
      <c r="B84" s="55"/>
      <c r="K84" s="26"/>
      <c r="N84" s="26"/>
      <c r="Q84" s="26"/>
      <c r="T84" s="26"/>
      <c r="W84" s="26"/>
      <c r="Z84" s="26"/>
      <c r="AC84" s="26"/>
      <c r="AM84" s="6"/>
      <c r="AN84" s="6"/>
    </row>
    <row r="85" spans="1:40" x14ac:dyDescent="0.2">
      <c r="B85" s="55"/>
      <c r="E85"/>
      <c r="F85"/>
      <c r="H85"/>
      <c r="I85"/>
      <c r="K85"/>
      <c r="L85"/>
      <c r="N85"/>
      <c r="O85"/>
      <c r="Q85"/>
      <c r="R85"/>
      <c r="T85"/>
      <c r="U85"/>
      <c r="W85"/>
      <c r="X85"/>
      <c r="Z85"/>
      <c r="AA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">
      <c r="B86" s="55"/>
      <c r="K86" s="26"/>
      <c r="N86" s="26"/>
      <c r="Q86" s="26"/>
      <c r="T86" s="26"/>
      <c r="W86" s="26"/>
      <c r="Z86" s="26"/>
      <c r="AC86" s="26"/>
      <c r="AM86" s="6"/>
      <c r="AN86" s="6"/>
    </row>
    <row r="87" spans="1:40" x14ac:dyDescent="0.2">
      <c r="B87" s="55">
        <v>741</v>
      </c>
      <c r="C87" t="s">
        <v>96</v>
      </c>
      <c r="D87" t="s">
        <v>97</v>
      </c>
      <c r="E87" s="4" t="s">
        <v>98</v>
      </c>
      <c r="F87" s="23" t="s">
        <v>16</v>
      </c>
      <c r="G87">
        <f>IF(F87=" ",0,MAXA(VLOOKUP(F87,F$23:G$49,2),0))</f>
        <v>2314</v>
      </c>
      <c r="H87" s="26">
        <f>IF(G87=0,0,MAXA(VLOOKUP(G87,G$23:H$49,2),0))</f>
        <v>48</v>
      </c>
      <c r="I87" s="29" t="s">
        <v>15</v>
      </c>
      <c r="J87">
        <f>IF(I87=" ",0,MAXA(VLOOKUP(I87,I$23:J$49,2),0))</f>
        <v>2143</v>
      </c>
      <c r="K87" s="34">
        <f>IF(J87=0,0,MAXA(VLOOKUP(J87,J$23:K$49,2),0))</f>
        <v>35</v>
      </c>
      <c r="L87" s="36" t="s">
        <v>12</v>
      </c>
      <c r="M87">
        <f>IF(L87=" ",0,MAXA(VLOOKUP(L87,L$23:M$49,2),0))</f>
        <v>1423</v>
      </c>
      <c r="N87" s="40">
        <f>IF(M87=0,0,MAXA(VLOOKUP(M87,M$23:N$49,2),0))</f>
        <v>47</v>
      </c>
      <c r="O87" s="9" t="s">
        <v>10</v>
      </c>
      <c r="P87">
        <f>IF(O87=" ",0,MAXA(VLOOKUP(O87,O$23:P$49,2),0))</f>
        <v>1324</v>
      </c>
      <c r="Q87" s="43">
        <f>IF(P87=0,0,MAXA(VLOOKUP(P87,P$23:Q$49,2),0))</f>
        <v>50</v>
      </c>
      <c r="R87" s="44" t="s">
        <v>11</v>
      </c>
      <c r="S87">
        <f>IF(R87=" ",0,MAXA(VLOOKUP(R87,R$23:S$49,2),0))</f>
        <v>1342</v>
      </c>
      <c r="T87" s="49">
        <f>IF(S87=0,0,MAXA(VLOOKUP(S87,S$23:T$49,2),0))</f>
        <v>42.000000000000014</v>
      </c>
      <c r="U87" s="36" t="s">
        <v>15</v>
      </c>
      <c r="V87">
        <f>IF(U87=" ",0,MAXA(VLOOKUP(U87,U$23:V$49,2),0))</f>
        <v>2143</v>
      </c>
      <c r="W87" s="40">
        <f>IF(V87=0,0,MAXA(VLOOKUP(V87,V$23:W$49,2),0))</f>
        <v>42.000000000000014</v>
      </c>
      <c r="X87" s="9" t="s">
        <v>10</v>
      </c>
      <c r="Y87">
        <f>IF(X87=" ",0,MAXA(VLOOKUP(X87,X$23:Y$49,2),0))</f>
        <v>1324</v>
      </c>
      <c r="Z87" s="43">
        <f>IF(Y87=0,0,MAXA(VLOOKUP(Y87,Y$23:Z$49,2),0))</f>
        <v>29.999999999999986</v>
      </c>
      <c r="AA87" s="44" t="s">
        <v>9</v>
      </c>
      <c r="AB87">
        <f>IF(AA87=" ",0,MAXA(VLOOKUP(AA87,AA$23:AB$49,2),0))</f>
        <v>1243</v>
      </c>
      <c r="AC87" s="49">
        <f>IF(AB87=0,0,MAXA(VLOOKUP(AB87,AB$23:AC$49,2),0))</f>
        <v>50</v>
      </c>
      <c r="AD87" s="7">
        <v>30</v>
      </c>
      <c r="AE87" s="13">
        <v>37</v>
      </c>
      <c r="AF87" s="13">
        <v>41</v>
      </c>
      <c r="AG87" s="13">
        <v>43</v>
      </c>
      <c r="AH87" s="15">
        <f>SUM(AE87:AG87)</f>
        <v>121</v>
      </c>
      <c r="AI87" s="17">
        <f>SUM(AD87)</f>
        <v>30</v>
      </c>
      <c r="AJ87" s="19">
        <f>SUM(H87,K87,N87,Q87,T87,W87,Z87,AC87)</f>
        <v>344</v>
      </c>
      <c r="AK87" s="4">
        <f>SUM(AH87,AI87,AJ87)</f>
        <v>495</v>
      </c>
      <c r="AM87" s="6"/>
      <c r="AN87" s="6"/>
    </row>
    <row r="88" spans="1:40" x14ac:dyDescent="0.2">
      <c r="B88" s="55">
        <v>742</v>
      </c>
      <c r="C88" t="s">
        <v>99</v>
      </c>
      <c r="D88" t="s">
        <v>97</v>
      </c>
      <c r="E88" s="4" t="s">
        <v>98</v>
      </c>
      <c r="F88" s="23" t="s">
        <v>23</v>
      </c>
      <c r="G88">
        <f>IF(F88=" ",0,MAXA(VLOOKUP(F88,F$23:G$49,2),0))</f>
        <v>3241</v>
      </c>
      <c r="H88" s="26">
        <f>IF(G88=0,0,MAXA(VLOOKUP(G88,G$23:H$49,2),0))</f>
        <v>46.000000000000014</v>
      </c>
      <c r="I88" s="29" t="s">
        <v>28</v>
      </c>
      <c r="J88">
        <f>IF(I88=" ",0,MAXA(VLOOKUP(I88,I$23:J$49,2),0))</f>
        <v>4213</v>
      </c>
      <c r="K88" s="34">
        <f>IF(J88=0,0,MAXA(VLOOKUP(J88,J$23:K$49,2),0))</f>
        <v>23</v>
      </c>
      <c r="L88" s="36" t="s">
        <v>4</v>
      </c>
      <c r="M88">
        <f>IF(L88=" ",0,MAXA(VLOOKUP(L88,L$23:M$49,2),0))</f>
        <v>4231</v>
      </c>
      <c r="N88" s="40">
        <f>IF(M88=0,0,MAXA(VLOOKUP(M88,M$23:N$49,2),0))</f>
        <v>41</v>
      </c>
      <c r="O88" s="9" t="s">
        <v>8</v>
      </c>
      <c r="P88">
        <f>IF(O88=" ",0,MAXA(VLOOKUP(O88,O$23:P$49,2),0))</f>
        <v>1234</v>
      </c>
      <c r="Q88" s="43">
        <f>IF(P88=0,0,MAXA(VLOOKUP(P88,P$23:Q$49,2),0))</f>
        <v>46</v>
      </c>
      <c r="R88" s="44" t="s">
        <v>9</v>
      </c>
      <c r="S88">
        <f>IF(R88=" ",0,MAXA(VLOOKUP(R88,R$23:S$49,2),0))</f>
        <v>1243</v>
      </c>
      <c r="T88" s="49">
        <f>IF(S88=0,0,MAXA(VLOOKUP(S88,S$23:T$49,2),0))</f>
        <v>50</v>
      </c>
      <c r="U88" s="36" t="s">
        <v>17</v>
      </c>
      <c r="V88">
        <f>IF(U88=" ",0,MAXA(VLOOKUP(U88,U$23:V$49,2),0))</f>
        <v>2341</v>
      </c>
      <c r="W88" s="40">
        <f>IF(V88=0,0,MAXA(VLOOKUP(V88,V$23:W$49,2),0))</f>
        <v>46.000000000000014</v>
      </c>
      <c r="X88" s="9" t="s">
        <v>13</v>
      </c>
      <c r="Y88">
        <f>IF(X88=" ",0,MAXA(VLOOKUP(X88,X$23:Y$49,2),0))</f>
        <v>1432</v>
      </c>
      <c r="Z88" s="43">
        <f>IF(Y88=0,0,MAXA(VLOOKUP(Y88,Y$23:Z$49,2),0))</f>
        <v>44.999999999999993</v>
      </c>
      <c r="AA88" s="44" t="s">
        <v>13</v>
      </c>
      <c r="AB88">
        <f>IF(AA88=" ",0,MAXA(VLOOKUP(AA88,AA$23:AB$49,2),0))</f>
        <v>1432</v>
      </c>
      <c r="AC88" s="49">
        <f>IF(AB88=0,0,MAXA(VLOOKUP(AB88,AB$23:AC$49,2),0))</f>
        <v>37.999999999999972</v>
      </c>
      <c r="AD88" s="7">
        <v>20</v>
      </c>
      <c r="AE88" s="13">
        <v>39</v>
      </c>
      <c r="AF88" s="13">
        <v>35</v>
      </c>
      <c r="AG88" s="13">
        <v>40</v>
      </c>
      <c r="AH88" s="15">
        <f>SUM(AE88:AG88)</f>
        <v>114</v>
      </c>
      <c r="AI88" s="17">
        <f>SUM(AD88)</f>
        <v>20</v>
      </c>
      <c r="AJ88" s="19">
        <f>SUM(H88,K88,N88,Q88,T88,W88,Z88,AC88)</f>
        <v>335</v>
      </c>
      <c r="AK88" s="4">
        <f>SUM(AH88,AI88,AJ88)</f>
        <v>469</v>
      </c>
      <c r="AM88" s="6"/>
      <c r="AN88" s="6"/>
    </row>
    <row r="89" spans="1:40" x14ac:dyDescent="0.2">
      <c r="B89" s="55">
        <v>743</v>
      </c>
      <c r="C89" t="s">
        <v>100</v>
      </c>
      <c r="D89" t="s">
        <v>101</v>
      </c>
      <c r="E89" s="4" t="s">
        <v>98</v>
      </c>
      <c r="F89" s="23" t="s">
        <v>22</v>
      </c>
      <c r="G89">
        <f>IF(F89=" ",0,MAXA(VLOOKUP(F89,F$23:G$49,2),0))</f>
        <v>3214</v>
      </c>
      <c r="H89" s="26">
        <f>IF(G89=0,0,MAXA(VLOOKUP(G89,G$23:H$49,2),0))</f>
        <v>50</v>
      </c>
      <c r="I89" s="29" t="s">
        <v>14</v>
      </c>
      <c r="J89">
        <f>IF(I89=" ",0,MAXA(VLOOKUP(I89,I$23:J$49,2),0))</f>
        <v>2134</v>
      </c>
      <c r="K89" s="34">
        <f>IF(J89=0,0,MAXA(VLOOKUP(J89,J$23:K$49,2),0))</f>
        <v>44</v>
      </c>
      <c r="L89" s="36" t="s">
        <v>18</v>
      </c>
      <c r="M89">
        <f>IF(L89=" ",0,MAXA(VLOOKUP(L89,L$23:M$49,2),0))</f>
        <v>2413</v>
      </c>
      <c r="N89" s="40">
        <f>IF(M89=0,0,MAXA(VLOOKUP(M89,M$23:N$49,2),0))</f>
        <v>43</v>
      </c>
      <c r="O89" s="9" t="s">
        <v>10</v>
      </c>
      <c r="P89">
        <f>IF(O89=" ",0,MAXA(VLOOKUP(O89,O$23:P$49,2),0))</f>
        <v>1324</v>
      </c>
      <c r="Q89" s="43">
        <f>IF(P89=0,0,MAXA(VLOOKUP(P89,P$23:Q$49,2),0))</f>
        <v>50</v>
      </c>
      <c r="R89" s="44" t="s">
        <v>20</v>
      </c>
      <c r="S89">
        <f>IF(R89=" ",0,MAXA(VLOOKUP(R89,R$23:S$49,2),0))</f>
        <v>3124</v>
      </c>
      <c r="T89" s="49">
        <f>IF(S89=0,0,MAXA(VLOOKUP(S89,S$23:T$49,2),0))</f>
        <v>38.000000000000021</v>
      </c>
      <c r="U89" s="36" t="s">
        <v>17</v>
      </c>
      <c r="V89">
        <f>IF(U89=" ",0,MAXA(VLOOKUP(U89,U$23:V$49,2),0))</f>
        <v>2341</v>
      </c>
      <c r="W89" s="40">
        <f>IF(V89=0,0,MAXA(VLOOKUP(V89,V$23:W$49,2),0))</f>
        <v>46.000000000000014</v>
      </c>
      <c r="X89" s="9" t="s">
        <v>12</v>
      </c>
      <c r="Y89">
        <f>IF(X89=" ",0,MAXA(VLOOKUP(X89,X$23:Y$49,2),0))</f>
        <v>1423</v>
      </c>
      <c r="Z89" s="43">
        <f>IF(Y89=0,0,MAXA(VLOOKUP(Y89,Y$23:Z$49,2),0))</f>
        <v>48</v>
      </c>
      <c r="AA89" s="44" t="s">
        <v>8</v>
      </c>
      <c r="AB89">
        <f>IF(AA89=" ",0,MAXA(VLOOKUP(AA89,AA$23:AB$49,2),0))</f>
        <v>1234</v>
      </c>
      <c r="AC89" s="49">
        <f>IF(AB89=0,0,MAXA(VLOOKUP(AB89,AB$23:AC$49,2),0))</f>
        <v>47.999999999999972</v>
      </c>
      <c r="AD89" s="7">
        <v>25</v>
      </c>
      <c r="AE89" s="13">
        <v>37</v>
      </c>
      <c r="AF89" s="13">
        <v>36</v>
      </c>
      <c r="AG89" s="13">
        <v>32</v>
      </c>
      <c r="AH89" s="15">
        <f>SUM(AE89:AG89)</f>
        <v>105</v>
      </c>
      <c r="AI89" s="17">
        <f>SUM(AD89)</f>
        <v>25</v>
      </c>
      <c r="AJ89" s="19">
        <f>SUM(H89,K89,N89,Q89,T89,W89,Z89,AC89)</f>
        <v>367</v>
      </c>
      <c r="AK89" s="4">
        <f>SUM(AH89,AI89,AJ89)</f>
        <v>497</v>
      </c>
      <c r="AL89" s="4">
        <f>SUM(AK87:AK89)</f>
        <v>1461</v>
      </c>
      <c r="AM89" s="6" t="s">
        <v>201</v>
      </c>
      <c r="AN89" s="6" t="s">
        <v>205</v>
      </c>
    </row>
    <row r="90" spans="1:40" x14ac:dyDescent="0.2">
      <c r="B90" s="55"/>
      <c r="K90" s="26"/>
      <c r="N90" s="26"/>
      <c r="Q90" s="26"/>
      <c r="T90" s="26"/>
      <c r="W90" s="26"/>
      <c r="Z90" s="26"/>
      <c r="AC90" s="26"/>
      <c r="AM90" s="6"/>
      <c r="AN90" s="6"/>
    </row>
    <row r="91" spans="1:40" x14ac:dyDescent="0.2">
      <c r="B91" s="55"/>
    </row>
    <row r="92" spans="1:40" x14ac:dyDescent="0.2">
      <c r="A92">
        <v>331</v>
      </c>
      <c r="B92" s="55">
        <v>751</v>
      </c>
      <c r="C92" t="s">
        <v>53</v>
      </c>
      <c r="D92" t="s">
        <v>102</v>
      </c>
      <c r="E92" s="4" t="s">
        <v>105</v>
      </c>
      <c r="F92" s="23" t="s">
        <v>16</v>
      </c>
      <c r="G92">
        <f>IF(F92=" ",0,MAXA(VLOOKUP(F92,F$23:G$49,2),0))</f>
        <v>2314</v>
      </c>
      <c r="H92" s="26">
        <f>IF(G92=0,0,MAXA(VLOOKUP(G92,G$23:H$49,2),0))</f>
        <v>48</v>
      </c>
      <c r="I92" s="29" t="s">
        <v>22</v>
      </c>
      <c r="J92">
        <f>IF(I92=" ",0,MAXA(VLOOKUP(I92,I$23:J$49,2),0))</f>
        <v>3214</v>
      </c>
      <c r="K92" s="34">
        <f>IF(J92=0,0,MAXA(VLOOKUP(J92,J$23:K$49,2),0))</f>
        <v>50</v>
      </c>
      <c r="L92" s="36" t="s">
        <v>12</v>
      </c>
      <c r="M92">
        <f>IF(L92=" ",0,MAXA(VLOOKUP(L92,L$23:M$49,2),0))</f>
        <v>1423</v>
      </c>
      <c r="N92" s="40">
        <f>IF(M92=0,0,MAXA(VLOOKUP(M92,M$23:N$49,2),0))</f>
        <v>47</v>
      </c>
      <c r="O92" s="9" t="s">
        <v>16</v>
      </c>
      <c r="P92">
        <f>IF(O92=" ",0,MAXA(VLOOKUP(O92,O$23:P$49,2),0))</f>
        <v>2314</v>
      </c>
      <c r="Q92" s="43">
        <f>IF(P92=0,0,MAXA(VLOOKUP(P92,P$23:Q$49,2),0))</f>
        <v>38</v>
      </c>
      <c r="R92" s="44" t="s">
        <v>24</v>
      </c>
      <c r="S92">
        <f>IF(R92=" ",0,MAXA(VLOOKUP(R92,R$23:S$49,2),0))</f>
        <v>3412</v>
      </c>
      <c r="T92" s="49">
        <f>IF(S92=0,0,MAXA(VLOOKUP(S92,S$23:T$49,2),0))</f>
        <v>32.000000000000021</v>
      </c>
      <c r="U92" s="36" t="s">
        <v>16</v>
      </c>
      <c r="V92">
        <f>IF(U92=" ",0,MAXA(VLOOKUP(U92,U$23:V$49,2),0))</f>
        <v>2314</v>
      </c>
      <c r="W92" s="40">
        <f>IF(V92=0,0,MAXA(VLOOKUP(V92,V$23:W$49,2),0))</f>
        <v>50</v>
      </c>
      <c r="X92" s="9" t="s">
        <v>12</v>
      </c>
      <c r="Y92">
        <f>IF(X92=" ",0,MAXA(VLOOKUP(X92,X$23:Y$49,2),0))</f>
        <v>1423</v>
      </c>
      <c r="Z92" s="43">
        <f>IF(Y92=0,0,MAXA(VLOOKUP(Y92,Y$23:Z$49,2),0))</f>
        <v>48</v>
      </c>
      <c r="AA92" s="44" t="s">
        <v>12</v>
      </c>
      <c r="AB92">
        <f>IF(AA92=" ",0,MAXA(VLOOKUP(AA92,AA$23:AB$49,2),0))</f>
        <v>1423</v>
      </c>
      <c r="AC92" s="49">
        <f>IF(AB92=0,0,MAXA(VLOOKUP(AB92,AB$23:AC$49,2),0))</f>
        <v>45</v>
      </c>
      <c r="AD92" s="7">
        <v>30</v>
      </c>
      <c r="AE92" s="13">
        <v>39</v>
      </c>
      <c r="AF92" s="13">
        <v>36</v>
      </c>
      <c r="AG92" s="13">
        <v>45</v>
      </c>
      <c r="AH92" s="15">
        <f>SUM(AE92:AG92)</f>
        <v>120</v>
      </c>
      <c r="AI92" s="17">
        <f>SUM(AD92)</f>
        <v>30</v>
      </c>
      <c r="AJ92" s="19">
        <f>SUM(H92,K92,N92,Q92,T92,W92,Z92,AC92)</f>
        <v>358</v>
      </c>
      <c r="AK92" s="4">
        <f>SUM(AH92,AI92,AJ92)</f>
        <v>508</v>
      </c>
      <c r="AM92" s="6"/>
      <c r="AN92" s="6"/>
    </row>
    <row r="93" spans="1:40" x14ac:dyDescent="0.2">
      <c r="A93">
        <v>332</v>
      </c>
      <c r="B93" s="55">
        <v>752</v>
      </c>
      <c r="C93" t="s">
        <v>103</v>
      </c>
      <c r="D93" t="s">
        <v>104</v>
      </c>
      <c r="E93" s="4" t="s">
        <v>105</v>
      </c>
      <c r="F93" s="23" t="s">
        <v>25</v>
      </c>
      <c r="G93">
        <f>IF(F93=" ",0,MAXA(VLOOKUP(F93,F$23:G$49,2),0))</f>
        <v>3421</v>
      </c>
      <c r="H93" s="26">
        <f>IF(G93=0,0,MAXA(VLOOKUP(G93,G$23:H$49,2),0))</f>
        <v>38.000000000000028</v>
      </c>
      <c r="I93" s="29" t="s">
        <v>15</v>
      </c>
      <c r="J93">
        <f>IF(I93=" ",0,MAXA(VLOOKUP(I93,I$23:J$49,2),0))</f>
        <v>2143</v>
      </c>
      <c r="K93" s="34">
        <f>IF(J93=0,0,MAXA(VLOOKUP(J93,J$23:K$49,2),0))</f>
        <v>35</v>
      </c>
      <c r="L93" s="36" t="s">
        <v>28</v>
      </c>
      <c r="M93">
        <f>IF(L93=" ",0,MAXA(VLOOKUP(L93,L$23:M$49,2),0))</f>
        <v>4213</v>
      </c>
      <c r="N93" s="40">
        <f>IF(M93=0,0,MAXA(VLOOKUP(M93,M$23:N$49,2),0))</f>
        <v>48</v>
      </c>
      <c r="O93" s="9" t="s">
        <v>10</v>
      </c>
      <c r="P93">
        <f>IF(O93=" ",0,MAXA(VLOOKUP(O93,O$23:P$49,2),0))</f>
        <v>1324</v>
      </c>
      <c r="Q93" s="43">
        <f>IF(P93=0,0,MAXA(VLOOKUP(P93,P$23:Q$49,2),0))</f>
        <v>50</v>
      </c>
      <c r="R93" s="44" t="s">
        <v>9</v>
      </c>
      <c r="S93">
        <f>IF(R93=" ",0,MAXA(VLOOKUP(R93,R$23:S$49,2),0))</f>
        <v>1243</v>
      </c>
      <c r="T93" s="49">
        <f>IF(S93=0,0,MAXA(VLOOKUP(S93,S$23:T$49,2),0))</f>
        <v>50</v>
      </c>
      <c r="U93" s="36" t="s">
        <v>15</v>
      </c>
      <c r="V93">
        <f>IF(U93=" ",0,MAXA(VLOOKUP(U93,U$23:V$49,2),0))</f>
        <v>2143</v>
      </c>
      <c r="W93" s="40">
        <f>IF(V93=0,0,MAXA(VLOOKUP(V93,V$23:W$49,2),0))</f>
        <v>42.000000000000014</v>
      </c>
      <c r="X93" s="9" t="s">
        <v>8</v>
      </c>
      <c r="Y93">
        <f>IF(X93=" ",0,MAXA(VLOOKUP(X93,X$23:Y$49,2),0))</f>
        <v>1234</v>
      </c>
      <c r="Z93" s="43">
        <f>IF(Y93=0,0,MAXA(VLOOKUP(Y93,Y$23:Z$49,2),0))</f>
        <v>32.999999999999993</v>
      </c>
      <c r="AA93" s="44" t="s">
        <v>9</v>
      </c>
      <c r="AB93">
        <f>IF(AA93=" ",0,MAXA(VLOOKUP(AA93,AA$23:AB$49,2),0))</f>
        <v>1243</v>
      </c>
      <c r="AC93" s="49">
        <f>IF(AB93=0,0,MAXA(VLOOKUP(AB93,AB$23:AC$49,2),0))</f>
        <v>50</v>
      </c>
      <c r="AD93" s="7">
        <v>20</v>
      </c>
      <c r="AE93" s="13">
        <v>38</v>
      </c>
      <c r="AF93" s="13">
        <v>34</v>
      </c>
      <c r="AG93" s="13">
        <v>40</v>
      </c>
      <c r="AH93" s="15">
        <f>SUM(AE93:AG93)</f>
        <v>112</v>
      </c>
      <c r="AI93" s="17">
        <f>SUM(AD93)</f>
        <v>20</v>
      </c>
      <c r="AJ93" s="19">
        <f>SUM(H93,K93,N93,Q93,T93,W93,Z93,AC93)</f>
        <v>346.00000000000006</v>
      </c>
      <c r="AK93" s="4">
        <f>SUM(AH93,AI93,AJ93)</f>
        <v>478.00000000000006</v>
      </c>
      <c r="AM93" s="6"/>
      <c r="AN93" s="6"/>
    </row>
    <row r="94" spans="1:40" x14ac:dyDescent="0.2">
      <c r="B94" s="55"/>
      <c r="K94" s="26"/>
      <c r="N94" s="26"/>
      <c r="Q94" s="26"/>
      <c r="T94" s="26"/>
      <c r="W94" s="26"/>
      <c r="Z94" s="26"/>
      <c r="AC94" s="26"/>
      <c r="AM94" s="6"/>
      <c r="AN94" s="6"/>
    </row>
    <row r="95" spans="1:40" x14ac:dyDescent="0.2">
      <c r="A95">
        <v>342</v>
      </c>
      <c r="B95" s="55">
        <v>761</v>
      </c>
      <c r="C95" t="s">
        <v>106</v>
      </c>
      <c r="D95" t="s">
        <v>107</v>
      </c>
      <c r="E95" s="4" t="s">
        <v>111</v>
      </c>
      <c r="F95" s="23" t="s">
        <v>10</v>
      </c>
      <c r="G95">
        <f>IF(F95=" ",0,MAXA(VLOOKUP(F95,F$23:G$49,2),0))</f>
        <v>1324</v>
      </c>
      <c r="H95" s="26">
        <f>IF(G95=0,0,MAXA(VLOOKUP(G95,G$23:H$49,2),0))</f>
        <v>40</v>
      </c>
      <c r="I95" s="29" t="s">
        <v>19</v>
      </c>
      <c r="J95">
        <f>IF(I95=" ",0,MAXA(VLOOKUP(I95,I$23:J$49,2),0))</f>
        <v>2431</v>
      </c>
      <c r="K95" s="34">
        <f>IF(J95=0,0,MAXA(VLOOKUP(J95,J$23:K$49,2),0))</f>
        <v>34</v>
      </c>
      <c r="L95" s="36" t="s">
        <v>30</v>
      </c>
      <c r="M95">
        <f>IF(L95=" ",0,MAXA(VLOOKUP(L95,L$23:M$49,2),0))</f>
        <v>4321</v>
      </c>
      <c r="N95" s="40">
        <f>IF(M95=0,0,MAXA(VLOOKUP(M95,M$23:N$49,2),0))</f>
        <v>36</v>
      </c>
      <c r="O95" s="9" t="s">
        <v>30</v>
      </c>
      <c r="P95">
        <f>IF(O95=" ",0,MAXA(VLOOKUP(O95,O$23:P$49,2),0))</f>
        <v>4321</v>
      </c>
      <c r="Q95" s="43">
        <f>IF(P95=0,0,MAXA(VLOOKUP(P95,P$23:Q$49,2),0))</f>
        <v>17</v>
      </c>
      <c r="R95" s="44" t="s">
        <v>20</v>
      </c>
      <c r="S95">
        <f>IF(R95=" ",0,MAXA(VLOOKUP(R95,R$23:S$49,2),0))</f>
        <v>3124</v>
      </c>
      <c r="T95" s="49">
        <f>IF(S95=0,0,MAXA(VLOOKUP(S95,S$23:T$49,2),0))</f>
        <v>38.000000000000021</v>
      </c>
      <c r="U95" s="36" t="s">
        <v>15</v>
      </c>
      <c r="V95">
        <f>IF(U95=" ",0,MAXA(VLOOKUP(U95,U$23:V$49,2),0))</f>
        <v>2143</v>
      </c>
      <c r="W95" s="40">
        <f>IF(V95=0,0,MAXA(VLOOKUP(V95,V$23:W$49,2),0))</f>
        <v>42.000000000000014</v>
      </c>
      <c r="X95" s="9" t="s">
        <v>18</v>
      </c>
      <c r="Y95">
        <f>IF(X95=" ",0,MAXA(VLOOKUP(X95,X$23:Y$49,2),0))</f>
        <v>2413</v>
      </c>
      <c r="Z95" s="43">
        <f>IF(Y95=0,0,MAXA(VLOOKUP(Y95,Y$23:Z$49,2),0))</f>
        <v>40</v>
      </c>
      <c r="AA95" s="44" t="s">
        <v>9</v>
      </c>
      <c r="AB95">
        <f>IF(AA95=" ",0,MAXA(VLOOKUP(AA95,AA$23:AB$49,2),0))</f>
        <v>1243</v>
      </c>
      <c r="AC95" s="49">
        <f>IF(AB95=0,0,MAXA(VLOOKUP(AB95,AB$23:AC$49,2),0))</f>
        <v>50</v>
      </c>
      <c r="AD95" s="7">
        <v>20</v>
      </c>
      <c r="AE95" s="13">
        <v>35</v>
      </c>
      <c r="AF95" s="13">
        <v>30</v>
      </c>
      <c r="AG95" s="13">
        <v>34</v>
      </c>
      <c r="AH95" s="15">
        <f>SUM(AE95:AG95)</f>
        <v>99</v>
      </c>
      <c r="AI95" s="17">
        <f>SUM(AD95)</f>
        <v>20</v>
      </c>
      <c r="AJ95" s="19">
        <f>SUM(H95,K95,N95,Q95,T95,W95,Z95,AC95)</f>
        <v>297.00000000000006</v>
      </c>
      <c r="AK95" s="4">
        <f>SUM(AH95,AI95,AJ95)</f>
        <v>416.00000000000006</v>
      </c>
      <c r="AM95" s="6"/>
      <c r="AN95" s="6"/>
    </row>
    <row r="96" spans="1:40" x14ac:dyDescent="0.2">
      <c r="A96">
        <v>343</v>
      </c>
      <c r="B96" s="55">
        <v>762</v>
      </c>
      <c r="C96" t="s">
        <v>108</v>
      </c>
      <c r="D96" t="s">
        <v>109</v>
      </c>
      <c r="E96" s="4" t="s">
        <v>111</v>
      </c>
      <c r="F96" s="23" t="s">
        <v>25</v>
      </c>
      <c r="G96">
        <f>IF(F96=" ",0,MAXA(VLOOKUP(F96,F$23:G$49,2),0))</f>
        <v>3421</v>
      </c>
      <c r="H96" s="26">
        <f>IF(G96=0,0,MAXA(VLOOKUP(G96,G$23:H$49,2),0))</f>
        <v>38.000000000000028</v>
      </c>
      <c r="I96" s="29" t="s">
        <v>12</v>
      </c>
      <c r="J96">
        <f>IF(I96=" ",0,MAXA(VLOOKUP(I96,I$23:J$49,2),0))</f>
        <v>1423</v>
      </c>
      <c r="K96" s="34">
        <f>IF(J96=0,0,MAXA(VLOOKUP(J96,J$23:K$49,2),0))</f>
        <v>26</v>
      </c>
      <c r="L96" s="36" t="s">
        <v>27</v>
      </c>
      <c r="M96">
        <f>IF(L96=" ",0,MAXA(VLOOKUP(L96,L$23:M$49,2),0))</f>
        <v>4132</v>
      </c>
      <c r="N96" s="40">
        <f>IF(M96=0,0,MAXA(VLOOKUP(M96,M$23:N$49,2),0))</f>
        <v>45</v>
      </c>
      <c r="O96" s="9" t="s">
        <v>23</v>
      </c>
      <c r="P96">
        <f>IF(O96=" ",0,MAXA(VLOOKUP(O96,O$23:P$49,2),0))</f>
        <v>3241</v>
      </c>
      <c r="Q96" s="43">
        <f>IF(P96=0,0,MAXA(VLOOKUP(P96,P$23:Q$49,2),0))</f>
        <v>31</v>
      </c>
      <c r="R96" s="44" t="s">
        <v>22</v>
      </c>
      <c r="S96">
        <f>IF(R96=" ",0,MAXA(VLOOKUP(R96,R$23:S$49,2),0))</f>
        <v>3214</v>
      </c>
      <c r="T96" s="49">
        <f>IF(S96=0,0,MAXA(VLOOKUP(S96,S$23:T$49,2),0))</f>
        <v>36.000000000000021</v>
      </c>
      <c r="U96" s="36" t="s">
        <v>29</v>
      </c>
      <c r="V96">
        <f>IF(U96=" ",0,MAXA(VLOOKUP(U96,U$23:V$49,2),0))</f>
        <v>4312</v>
      </c>
      <c r="W96" s="40">
        <f>IF(V96=0,0,MAXA(VLOOKUP(V96,V$23:W$49,2),0))</f>
        <v>20.000000000000043</v>
      </c>
      <c r="X96" s="9" t="s">
        <v>20</v>
      </c>
      <c r="Y96">
        <f>IF(X96=" ",0,MAXA(VLOOKUP(X96,X$23:Y$49,2),0))</f>
        <v>3124</v>
      </c>
      <c r="Z96" s="43">
        <f>IF(Y96=0,0,MAXA(VLOOKUP(Y96,Y$23:Z$49,2),0))</f>
        <v>22.999999999999979</v>
      </c>
      <c r="AA96" s="44" t="s">
        <v>9</v>
      </c>
      <c r="AB96">
        <f>IF(AA96=" ",0,MAXA(VLOOKUP(AA96,AA$23:AB$49,2),0))</f>
        <v>1243</v>
      </c>
      <c r="AC96" s="49">
        <f>IF(AB96=0,0,MAXA(VLOOKUP(AB96,AB$23:AC$49,2),0))</f>
        <v>50</v>
      </c>
      <c r="AD96" s="7">
        <v>15</v>
      </c>
      <c r="AE96" s="13">
        <v>30</v>
      </c>
      <c r="AF96" s="13">
        <v>31</v>
      </c>
      <c r="AG96" s="13">
        <v>35</v>
      </c>
      <c r="AH96" s="15">
        <f>SUM(AE96:AG96)</f>
        <v>96</v>
      </c>
      <c r="AI96" s="17">
        <f>SUM(AD96)</f>
        <v>15</v>
      </c>
      <c r="AJ96" s="19">
        <f>SUM(H96,K96,N96,Q96,T96,W96,Z96,AC96)</f>
        <v>269.00000000000011</v>
      </c>
      <c r="AK96" s="4">
        <f>SUM(AH96,AI96,AJ96)</f>
        <v>380.00000000000011</v>
      </c>
      <c r="AM96" s="6"/>
      <c r="AN96" s="6"/>
    </row>
    <row r="97" spans="1:40" x14ac:dyDescent="0.2">
      <c r="B97" s="55">
        <v>763</v>
      </c>
      <c r="C97" t="s">
        <v>76</v>
      </c>
      <c r="D97" t="s">
        <v>110</v>
      </c>
      <c r="E97" s="4" t="s">
        <v>111</v>
      </c>
      <c r="F97" s="23" t="s">
        <v>17</v>
      </c>
      <c r="G97">
        <f>IF(F97=" ",0,MAXA(VLOOKUP(F97,F$23:G$49,2),0))</f>
        <v>2341</v>
      </c>
      <c r="H97" s="26">
        <f>IF(G97=0,0,MAXA(VLOOKUP(G97,G$23:H$49,2),0))</f>
        <v>44.000000000000014</v>
      </c>
      <c r="I97" s="29" t="s">
        <v>18</v>
      </c>
      <c r="J97">
        <f>IF(I97=" ",0,MAXA(VLOOKUP(I97,I$23:J$49,2),0))</f>
        <v>2413</v>
      </c>
      <c r="K97" s="34">
        <f>IF(J97=0,0,MAXA(VLOOKUP(J97,J$23:K$49,2),0))</f>
        <v>30</v>
      </c>
      <c r="L97" s="36" t="s">
        <v>28</v>
      </c>
      <c r="M97">
        <f>IF(L97=" ",0,MAXA(VLOOKUP(L97,L$23:M$49,2),0))</f>
        <v>4213</v>
      </c>
      <c r="N97" s="40">
        <f>IF(M97=0,0,MAXA(VLOOKUP(M97,M$23:N$49,2),0))</f>
        <v>48</v>
      </c>
      <c r="O97" s="9" t="s">
        <v>10</v>
      </c>
      <c r="P97">
        <f>IF(O97=" ",0,MAXA(VLOOKUP(O97,O$23:P$49,2),0))</f>
        <v>1324</v>
      </c>
      <c r="Q97" s="43">
        <f>IF(P97=0,0,MAXA(VLOOKUP(P97,P$23:Q$49,2),0))</f>
        <v>50</v>
      </c>
      <c r="R97" s="44" t="s">
        <v>24</v>
      </c>
      <c r="S97">
        <f>IF(R97=" ",0,MAXA(VLOOKUP(R97,R$23:S$49,2),0))</f>
        <v>3412</v>
      </c>
      <c r="T97" s="49">
        <f>IF(S97=0,0,MAXA(VLOOKUP(S97,S$23:T$49,2),0))</f>
        <v>32.000000000000021</v>
      </c>
      <c r="U97" s="36" t="s">
        <v>16</v>
      </c>
      <c r="V97">
        <f>IF(U97=" ",0,MAXA(VLOOKUP(U97,U$23:V$49,2),0))</f>
        <v>2314</v>
      </c>
      <c r="W97" s="40">
        <f>IF(V97=0,0,MAXA(VLOOKUP(V97,V$23:W$49,2),0))</f>
        <v>50</v>
      </c>
      <c r="X97" s="9" t="s">
        <v>18</v>
      </c>
      <c r="Y97">
        <f>IF(X97=" ",0,MAXA(VLOOKUP(X97,X$23:Y$49,2),0))</f>
        <v>2413</v>
      </c>
      <c r="Z97" s="43">
        <f>IF(Y97=0,0,MAXA(VLOOKUP(Y97,Y$23:Z$49,2),0))</f>
        <v>40</v>
      </c>
      <c r="AA97" s="44" t="s">
        <v>9</v>
      </c>
      <c r="AB97">
        <f>IF(AA97=" ",0,MAXA(VLOOKUP(AA97,AA$23:AB$49,2),0))</f>
        <v>1243</v>
      </c>
      <c r="AC97" s="49">
        <f>IF(AB97=0,0,MAXA(VLOOKUP(AB97,AB$23:AC$49,2),0))</f>
        <v>50</v>
      </c>
      <c r="AD97" s="7">
        <v>5</v>
      </c>
      <c r="AE97" s="13">
        <v>25</v>
      </c>
      <c r="AF97" s="13">
        <v>30</v>
      </c>
      <c r="AG97" s="13">
        <v>35</v>
      </c>
      <c r="AH97" s="15">
        <f>SUM(AE97:AG97)</f>
        <v>90</v>
      </c>
      <c r="AI97" s="17">
        <f>SUM(AD97)</f>
        <v>5</v>
      </c>
      <c r="AJ97" s="19">
        <f>SUM(H97,K97,N97,Q97,T97,W97,Z97,AC97)</f>
        <v>344</v>
      </c>
      <c r="AK97" s="4">
        <f>SUM(AH97,AI97,AJ97)</f>
        <v>439</v>
      </c>
      <c r="AM97" s="6"/>
      <c r="AN97" s="6"/>
    </row>
    <row r="98" spans="1:40" x14ac:dyDescent="0.2">
      <c r="B98" s="55">
        <v>764</v>
      </c>
      <c r="C98" t="s">
        <v>112</v>
      </c>
      <c r="D98" t="s">
        <v>113</v>
      </c>
      <c r="E98" s="4" t="s">
        <v>111</v>
      </c>
      <c r="F98" s="23" t="s">
        <v>4</v>
      </c>
      <c r="G98">
        <f>IF(F98=" ",0,MAXA(VLOOKUP(F98,F$23:G$49,2),0))</f>
        <v>4231</v>
      </c>
      <c r="H98" s="26">
        <f>IF(G98=0,0,MAXA(VLOOKUP(G98,G$23:H$49,2),0))</f>
        <v>26.000000000000043</v>
      </c>
      <c r="I98" s="29" t="s">
        <v>12</v>
      </c>
      <c r="J98">
        <f>IF(I98=" ",0,MAXA(VLOOKUP(I98,I$23:J$49,2),0))</f>
        <v>1423</v>
      </c>
      <c r="K98" s="34">
        <f>IF(J98=0,0,MAXA(VLOOKUP(J98,J$23:K$49,2),0))</f>
        <v>26</v>
      </c>
      <c r="L98" s="36" t="s">
        <v>4</v>
      </c>
      <c r="M98">
        <f>IF(L98=" ",0,MAXA(VLOOKUP(L98,L$23:M$49,2),0))</f>
        <v>4231</v>
      </c>
      <c r="N98" s="40">
        <f>IF(M98=0,0,MAXA(VLOOKUP(M98,M$23:N$49,2),0))</f>
        <v>41</v>
      </c>
      <c r="O98" s="9" t="s">
        <v>20</v>
      </c>
      <c r="P98">
        <f>IF(O98=" ",0,MAXA(VLOOKUP(O98,O$23:P$49,2),0))</f>
        <v>3124</v>
      </c>
      <c r="Q98" s="43">
        <f>IF(P98=0,0,MAXA(VLOOKUP(P98,P$23:Q$49,2),0))</f>
        <v>48</v>
      </c>
      <c r="R98" s="44" t="s">
        <v>23</v>
      </c>
      <c r="S98">
        <f>IF(R98=" ",0,MAXA(VLOOKUP(R98,R$23:S$49,2),0))</f>
        <v>3241</v>
      </c>
      <c r="T98" s="49">
        <f>IF(S98=0,0,MAXA(VLOOKUP(S98,S$23:T$49,2),0))</f>
        <v>32.000000000000021</v>
      </c>
      <c r="U98" s="36" t="s">
        <v>19</v>
      </c>
      <c r="V98">
        <f>IF(U98=" ",0,MAXA(VLOOKUP(U98,U$23:V$49,2),0))</f>
        <v>2431</v>
      </c>
      <c r="W98" s="40">
        <f>IF(V98=0,0,MAXA(VLOOKUP(V98,V$23:W$49,2),0))</f>
        <v>40.000000000000028</v>
      </c>
      <c r="X98" s="9" t="s">
        <v>12</v>
      </c>
      <c r="Y98">
        <f>IF(X98=" ",0,MAXA(VLOOKUP(X98,X$23:Y$49,2),0))</f>
        <v>1423</v>
      </c>
      <c r="Z98" s="43">
        <f>IF(Y98=0,0,MAXA(VLOOKUP(Y98,Y$23:Z$49,2),0))</f>
        <v>48</v>
      </c>
      <c r="AA98" s="44" t="s">
        <v>8</v>
      </c>
      <c r="AB98">
        <f>IF(AA98=" ",0,MAXA(VLOOKUP(AA98,AA$23:AB$49,2),0))</f>
        <v>1234</v>
      </c>
      <c r="AC98" s="49">
        <f>IF(AB98=0,0,MAXA(VLOOKUP(AB98,AB$23:AC$49,2),0))</f>
        <v>47.999999999999972</v>
      </c>
      <c r="AD98" s="7">
        <v>25</v>
      </c>
      <c r="AE98" s="13">
        <v>25</v>
      </c>
      <c r="AF98" s="13">
        <v>28</v>
      </c>
      <c r="AG98" s="13">
        <v>30</v>
      </c>
      <c r="AH98" s="15">
        <f>SUM(AE98:AG98)</f>
        <v>83</v>
      </c>
      <c r="AI98" s="17">
        <f>SUM(AD98)</f>
        <v>25</v>
      </c>
      <c r="AJ98" s="19">
        <f>SUM(H98,K98,N98,Q98,T98,W98,Z98,AC98)</f>
        <v>309.00000000000011</v>
      </c>
      <c r="AK98" s="4">
        <f>SUM(AH98,AI98,AJ98)</f>
        <v>417.00000000000011</v>
      </c>
      <c r="AL98" s="4">
        <v>1274</v>
      </c>
      <c r="AM98" s="6"/>
      <c r="AN98" s="6"/>
    </row>
    <row r="99" spans="1:40" x14ac:dyDescent="0.2">
      <c r="B99" s="55"/>
      <c r="K99" s="26"/>
      <c r="N99" s="26"/>
      <c r="Q99" s="26"/>
      <c r="T99" s="26"/>
      <c r="W99" s="26"/>
      <c r="Z99" s="26"/>
      <c r="AC99" s="26"/>
      <c r="AM99" s="6"/>
      <c r="AN99" s="6"/>
    </row>
    <row r="100" spans="1:40" x14ac:dyDescent="0.2">
      <c r="A100">
        <v>351</v>
      </c>
      <c r="B100" s="55">
        <v>771</v>
      </c>
      <c r="C100" t="s">
        <v>55</v>
      </c>
      <c r="D100" t="s">
        <v>114</v>
      </c>
      <c r="E100" s="4" t="s">
        <v>119</v>
      </c>
      <c r="F100" s="23" t="s">
        <v>16</v>
      </c>
      <c r="G100">
        <f>IF(F100=" ",0,MAXA(VLOOKUP(F100,F$23:G$49,2),0))</f>
        <v>2314</v>
      </c>
      <c r="H100" s="26">
        <f>IF(G100=0,0,MAXA(VLOOKUP(G100,G$23:H$49,2),0))</f>
        <v>48</v>
      </c>
      <c r="I100" s="29" t="s">
        <v>16</v>
      </c>
      <c r="J100">
        <f>IF(I100=" ",0,MAXA(VLOOKUP(I100,I$23:J$49,2),0))</f>
        <v>2314</v>
      </c>
      <c r="K100" s="34">
        <f>IF(J100=0,0,MAXA(VLOOKUP(J100,J$23:K$49,2),0))</f>
        <v>48</v>
      </c>
      <c r="L100" s="36" t="s">
        <v>10</v>
      </c>
      <c r="M100">
        <f>IF(L100=" ",0,MAXA(VLOOKUP(L100,L$23:M$49,2),0))</f>
        <v>1324</v>
      </c>
      <c r="N100" s="40">
        <f>IF(M100=0,0,MAXA(VLOOKUP(M100,M$23:N$49,2),0))</f>
        <v>27</v>
      </c>
      <c r="O100" s="9" t="s">
        <v>20</v>
      </c>
      <c r="P100">
        <f>IF(O100=" ",0,MAXA(VLOOKUP(O100,O$23:P$49,2),0))</f>
        <v>3124</v>
      </c>
      <c r="Q100" s="43">
        <f>IF(P100=0,0,MAXA(VLOOKUP(P100,P$23:Q$49,2),0))</f>
        <v>48</v>
      </c>
      <c r="R100" s="44" t="s">
        <v>11</v>
      </c>
      <c r="S100">
        <f>IF(R100=" ",0,MAXA(VLOOKUP(R100,R$23:S$49,2),0))</f>
        <v>1342</v>
      </c>
      <c r="T100" s="49">
        <f>IF(S100=0,0,MAXA(VLOOKUP(S100,S$23:T$49,2),0))</f>
        <v>42.000000000000014</v>
      </c>
      <c r="U100" s="36" t="s">
        <v>14</v>
      </c>
      <c r="V100">
        <f>IF(U100=" ",0,MAXA(VLOOKUP(U100,U$23:V$49,2),0))</f>
        <v>2134</v>
      </c>
      <c r="W100" s="40">
        <f>IF(V100=0,0,MAXA(VLOOKUP(V100,V$23:W$49,2),0))</f>
        <v>48</v>
      </c>
      <c r="X100" s="9" t="s">
        <v>9</v>
      </c>
      <c r="Y100">
        <f>IF(X100=" ",0,MAXA(VLOOKUP(X100,X$23:Y$49,2),0))</f>
        <v>1243</v>
      </c>
      <c r="Z100" s="43">
        <f>IF(Y100=0,0,MAXA(VLOOKUP(Y100,Y$23:Z$49,2),0))</f>
        <v>42</v>
      </c>
      <c r="AA100" s="44" t="s">
        <v>9</v>
      </c>
      <c r="AB100">
        <f>IF(AA100=" ",0,MAXA(VLOOKUP(AA100,AA$23:AB$49,2),0))</f>
        <v>1243</v>
      </c>
      <c r="AC100" s="49">
        <f>IF(AB100=0,0,MAXA(VLOOKUP(AB100,AB$23:AC$49,2),0))</f>
        <v>50</v>
      </c>
      <c r="AD100" s="7">
        <v>35</v>
      </c>
      <c r="AE100" s="13">
        <v>34</v>
      </c>
      <c r="AF100" s="13">
        <v>38</v>
      </c>
      <c r="AG100" s="13">
        <v>40</v>
      </c>
      <c r="AH100" s="15">
        <f>SUM(AE100:AG100)</f>
        <v>112</v>
      </c>
      <c r="AI100" s="17">
        <f>SUM(AD100)</f>
        <v>35</v>
      </c>
      <c r="AJ100" s="19">
        <f>SUM(H100,K100,N100,Q100,T100,W100,Z100,AC100)</f>
        <v>353</v>
      </c>
      <c r="AK100" s="4">
        <f>SUM(AH100,AI100,AJ100)</f>
        <v>500</v>
      </c>
      <c r="AM100" s="6"/>
      <c r="AN100" s="6"/>
    </row>
    <row r="101" spans="1:40" x14ac:dyDescent="0.2">
      <c r="A101">
        <v>352</v>
      </c>
      <c r="B101" s="55">
        <v>772</v>
      </c>
      <c r="C101" t="s">
        <v>115</v>
      </c>
      <c r="D101" t="s">
        <v>116</v>
      </c>
      <c r="E101" s="4" t="s">
        <v>119</v>
      </c>
      <c r="F101" s="23" t="s">
        <v>17</v>
      </c>
      <c r="G101">
        <f>IF(F101=" ",0,MAXA(VLOOKUP(F101,F$23:G$49,2),0))</f>
        <v>2341</v>
      </c>
      <c r="H101" s="26">
        <f>IF(G101=0,0,MAXA(VLOOKUP(G101,G$23:H$49,2),0))</f>
        <v>44.000000000000014</v>
      </c>
      <c r="I101" s="29" t="s">
        <v>16</v>
      </c>
      <c r="J101">
        <f>IF(I101=" ",0,MAXA(VLOOKUP(I101,I$23:J$49,2),0))</f>
        <v>2314</v>
      </c>
      <c r="K101" s="34">
        <f>IF(J101=0,0,MAXA(VLOOKUP(J101,J$23:K$49,2),0))</f>
        <v>48</v>
      </c>
      <c r="L101" s="36" t="s">
        <v>4</v>
      </c>
      <c r="M101">
        <f>IF(L101=" ",0,MAXA(VLOOKUP(L101,L$23:M$49,2),0))</f>
        <v>4231</v>
      </c>
      <c r="N101" s="40">
        <f>IF(M101=0,0,MAXA(VLOOKUP(M101,M$23:N$49,2),0))</f>
        <v>41</v>
      </c>
      <c r="O101" s="9" t="s">
        <v>22</v>
      </c>
      <c r="P101">
        <f>IF(O101=" ",0,MAXA(VLOOKUP(O101,O$23:P$49,2),0))</f>
        <v>3214</v>
      </c>
      <c r="Q101" s="43">
        <f>IF(P101=0,0,MAXA(VLOOKUP(P101,P$23:Q$49,2),0))</f>
        <v>42</v>
      </c>
      <c r="R101" s="44" t="s">
        <v>8</v>
      </c>
      <c r="S101">
        <f>IF(R101=" ",0,MAXA(VLOOKUP(R101,R$23:S$49,2),0))</f>
        <v>1234</v>
      </c>
      <c r="T101" s="49">
        <f>IF(S101=0,0,MAXA(VLOOKUP(S101,S$23:T$49,2),0))</f>
        <v>48.000000000000007</v>
      </c>
      <c r="U101" s="36" t="s">
        <v>16</v>
      </c>
      <c r="V101">
        <f>IF(U101=" ",0,MAXA(VLOOKUP(U101,U$23:V$49,2),0))</f>
        <v>2314</v>
      </c>
      <c r="W101" s="40">
        <f>IF(V101=0,0,MAXA(VLOOKUP(V101,V$23:W$49,2),0))</f>
        <v>50</v>
      </c>
      <c r="X101" s="9" t="s">
        <v>12</v>
      </c>
      <c r="Y101">
        <f>IF(X101=" ",0,MAXA(VLOOKUP(X101,X$23:Y$49,2),0))</f>
        <v>1423</v>
      </c>
      <c r="Z101" s="43">
        <f>IF(Y101=0,0,MAXA(VLOOKUP(Y101,Y$23:Z$49,2),0))</f>
        <v>48</v>
      </c>
      <c r="AA101" s="44" t="s">
        <v>9</v>
      </c>
      <c r="AB101">
        <f>IF(AA101=" ",0,MAXA(VLOOKUP(AA101,AA$23:AB$49,2),0))</f>
        <v>1243</v>
      </c>
      <c r="AC101" s="49">
        <f>IF(AB101=0,0,MAXA(VLOOKUP(AB101,AB$23:AC$49,2),0))</f>
        <v>50</v>
      </c>
      <c r="AD101" s="7">
        <v>25</v>
      </c>
      <c r="AE101" s="13">
        <v>25</v>
      </c>
      <c r="AF101" s="13">
        <v>30</v>
      </c>
      <c r="AG101" s="13">
        <v>30</v>
      </c>
      <c r="AH101" s="15">
        <f>SUM(AE101:AG101)</f>
        <v>85</v>
      </c>
      <c r="AI101" s="17">
        <f>SUM(AD101)</f>
        <v>25</v>
      </c>
      <c r="AJ101" s="19">
        <f>SUM(H101,K101,N101,Q101,T101,W101,Z101,AC101)</f>
        <v>371</v>
      </c>
      <c r="AK101" s="4">
        <f>SUM(AH101,AI101,AJ101)</f>
        <v>481</v>
      </c>
      <c r="AM101" s="6"/>
      <c r="AN101" s="6"/>
    </row>
    <row r="102" spans="1:40" x14ac:dyDescent="0.2">
      <c r="A102">
        <v>353</v>
      </c>
      <c r="B102" s="55">
        <v>773</v>
      </c>
      <c r="C102" t="s">
        <v>117</v>
      </c>
      <c r="D102" t="s">
        <v>118</v>
      </c>
      <c r="E102" s="4" t="s">
        <v>119</v>
      </c>
      <c r="F102" s="23" t="s">
        <v>23</v>
      </c>
      <c r="G102">
        <f>IF(F102=" ",0,MAXA(VLOOKUP(F102,F$23:G$49,2),0))</f>
        <v>3241</v>
      </c>
      <c r="H102" s="26">
        <f>IF(G102=0,0,MAXA(VLOOKUP(G102,G$23:H$49,2),0))</f>
        <v>46.000000000000014</v>
      </c>
      <c r="I102" s="29" t="s">
        <v>19</v>
      </c>
      <c r="J102">
        <f>IF(I102=" ",0,MAXA(VLOOKUP(I102,I$23:J$49,2),0))</f>
        <v>2431</v>
      </c>
      <c r="K102" s="34">
        <f>IF(J102=0,0,MAXA(VLOOKUP(J102,J$23:K$49,2),0))</f>
        <v>34</v>
      </c>
      <c r="L102" s="36" t="s">
        <v>26</v>
      </c>
      <c r="M102">
        <f>IF(L102=" ",0,MAXA(VLOOKUP(L102,L$23:M$49,2),0))</f>
        <v>4123</v>
      </c>
      <c r="N102" s="40">
        <f>IF(M102=0,0,MAXA(VLOOKUP(M102,M$23:N$49,2),0))</f>
        <v>50</v>
      </c>
      <c r="O102" s="9" t="s">
        <v>24</v>
      </c>
      <c r="P102">
        <f>IF(O102=" ",0,MAXA(VLOOKUP(O102,O$23:P$49,2),0))</f>
        <v>3412</v>
      </c>
      <c r="Q102" s="43">
        <f>IF(P102=0,0,MAXA(VLOOKUP(P102,P$23:Q$49,2),0))</f>
        <v>32</v>
      </c>
      <c r="R102" s="44" t="s">
        <v>10</v>
      </c>
      <c r="S102">
        <f>IF(R102=" ",0,MAXA(VLOOKUP(R102,R$23:S$49,2),0))</f>
        <v>1324</v>
      </c>
      <c r="T102" s="49">
        <f>IF(S102=0,0,MAXA(VLOOKUP(S102,S$23:T$49,2),0))</f>
        <v>44.000000000000014</v>
      </c>
      <c r="U102" s="36" t="s">
        <v>14</v>
      </c>
      <c r="V102">
        <f>IF(U102=" ",0,MAXA(VLOOKUP(U102,U$23:V$49,2),0))</f>
        <v>2134</v>
      </c>
      <c r="W102" s="40">
        <f>IF(V102=0,0,MAXA(VLOOKUP(V102,V$23:W$49,2),0))</f>
        <v>48</v>
      </c>
      <c r="X102" s="9" t="s">
        <v>9</v>
      </c>
      <c r="Y102">
        <f>IF(X102=" ",0,MAXA(VLOOKUP(X102,X$23:Y$49,2),0))</f>
        <v>1243</v>
      </c>
      <c r="Z102" s="43">
        <f>IF(Y102=0,0,MAXA(VLOOKUP(Y102,Y$23:Z$49,2),0))</f>
        <v>42</v>
      </c>
      <c r="AA102" s="44" t="s">
        <v>9</v>
      </c>
      <c r="AB102">
        <f>IF(AA102=" ",0,MAXA(VLOOKUP(AA102,AA$23:AB$49,2),0))</f>
        <v>1243</v>
      </c>
      <c r="AC102" s="49">
        <f>IF(AB102=0,0,MAXA(VLOOKUP(AB102,AB$23:AC$49,2),0))</f>
        <v>50</v>
      </c>
      <c r="AD102" s="7">
        <v>20</v>
      </c>
      <c r="AE102" s="13">
        <v>24</v>
      </c>
      <c r="AF102" s="13">
        <v>30</v>
      </c>
      <c r="AG102" s="13">
        <v>35</v>
      </c>
      <c r="AH102" s="15">
        <f>SUM(AE102:AG102)</f>
        <v>89</v>
      </c>
      <c r="AI102" s="17">
        <f>SUM(AD102)</f>
        <v>20</v>
      </c>
      <c r="AJ102" s="19">
        <f>SUM(H102,K102,N102,Q102,T102,W102,Z102,AC102)</f>
        <v>346</v>
      </c>
      <c r="AK102" s="4">
        <f>SUM(AH102,AI102,AJ102)</f>
        <v>455</v>
      </c>
      <c r="AM102" s="6"/>
      <c r="AN102" s="6"/>
    </row>
    <row r="103" spans="1:40" x14ac:dyDescent="0.2">
      <c r="A103" t="s">
        <v>42</v>
      </c>
      <c r="B103" s="55">
        <v>774</v>
      </c>
      <c r="C103" t="s">
        <v>163</v>
      </c>
      <c r="D103" t="s">
        <v>164</v>
      </c>
      <c r="E103" s="4" t="s">
        <v>119</v>
      </c>
      <c r="F103" s="23" t="s">
        <v>25</v>
      </c>
      <c r="G103">
        <f>IF(F103=" ",0,MAXA(VLOOKUP(F103,F$23:G$49,2),0))</f>
        <v>3421</v>
      </c>
      <c r="H103" s="26">
        <f>IF(G103=0,0,MAXA(VLOOKUP(G103,G$23:H$49,2),0))</f>
        <v>38.000000000000028</v>
      </c>
      <c r="I103" s="29" t="s">
        <v>25</v>
      </c>
      <c r="J103">
        <f>IF(I103=" ",0,MAXA(VLOOKUP(I103,I$23:J$49,2),0))</f>
        <v>3421</v>
      </c>
      <c r="K103" s="34">
        <f>IF(J103=0,0,MAXA(VLOOKUP(J103,J$23:K$49,2),0))</f>
        <v>38</v>
      </c>
      <c r="L103" s="36" t="s">
        <v>9</v>
      </c>
      <c r="M103">
        <f>IF(L103=" ",0,MAXA(VLOOKUP(L103,L$23:M$49,2),0))</f>
        <v>1243</v>
      </c>
      <c r="N103" s="40">
        <f>IF(M103=0,0,MAXA(VLOOKUP(M103,M$23:N$49,2),0))</f>
        <v>42</v>
      </c>
      <c r="O103" s="9" t="s">
        <v>8</v>
      </c>
      <c r="P103">
        <f>IF(O103=" ",0,MAXA(VLOOKUP(O103,O$23:P$49,2),0))</f>
        <v>1234</v>
      </c>
      <c r="Q103" s="43">
        <f>IF(P103=0,0,MAXA(VLOOKUP(P103,P$23:Q$49,2),0))</f>
        <v>46</v>
      </c>
      <c r="R103" s="44" t="s">
        <v>11</v>
      </c>
      <c r="S103">
        <f>IF(R103=" ",0,MAXA(VLOOKUP(R103,R$23:S$49,2),0))</f>
        <v>1342</v>
      </c>
      <c r="T103" s="49">
        <f>IF(S103=0,0,MAXA(VLOOKUP(S103,S$23:T$49,2),0))</f>
        <v>42.000000000000014</v>
      </c>
      <c r="U103" s="36" t="s">
        <v>17</v>
      </c>
      <c r="V103">
        <f>IF(U103=" ",0,MAXA(VLOOKUP(U103,U$23:V$49,2),0))</f>
        <v>2341</v>
      </c>
      <c r="W103" s="40">
        <f>IF(V103=0,0,MAXA(VLOOKUP(V103,V$23:W$49,2),0))</f>
        <v>46.000000000000014</v>
      </c>
      <c r="X103" s="9" t="s">
        <v>23</v>
      </c>
      <c r="Y103">
        <f>IF(X103=" ",0,MAXA(VLOOKUP(X103,X$23:Y$49,2),0))</f>
        <v>3241</v>
      </c>
      <c r="Z103" s="43">
        <f>IF(Y103=0,0,MAXA(VLOOKUP(Y103,Y$23:Z$49,2),0))</f>
        <v>20.999999999999979</v>
      </c>
      <c r="AA103" s="44" t="s">
        <v>13</v>
      </c>
      <c r="AB103">
        <f>IF(AA103=" ",0,MAXA(VLOOKUP(AA103,AA$23:AB$49,2),0))</f>
        <v>1432</v>
      </c>
      <c r="AC103" s="49">
        <f>IF(AB103=0,0,MAXA(VLOOKUP(AB103,AB$23:AC$49,2),0))</f>
        <v>37.999999999999972</v>
      </c>
      <c r="AD103" s="7">
        <v>20</v>
      </c>
      <c r="AE103" s="13">
        <v>28</v>
      </c>
      <c r="AF103" s="13">
        <v>30</v>
      </c>
      <c r="AG103" s="13">
        <v>30</v>
      </c>
      <c r="AH103" s="15">
        <f>SUM(AE103:AG103)</f>
        <v>88</v>
      </c>
      <c r="AI103" s="17">
        <f>SUM(AD103)</f>
        <v>20</v>
      </c>
      <c r="AJ103" s="19">
        <f>SUM(H103,K103,N103,Q103,T103,W103,Z103,AC103)</f>
        <v>311</v>
      </c>
      <c r="AK103" s="4">
        <f>SUM(AH103,AI103,AJ103)</f>
        <v>419</v>
      </c>
      <c r="AL103" s="4">
        <v>1436</v>
      </c>
      <c r="AM103" s="6" t="s">
        <v>203</v>
      </c>
      <c r="AN103" s="6" t="s">
        <v>205</v>
      </c>
    </row>
    <row r="104" spans="1:40" x14ac:dyDescent="0.2">
      <c r="B104" s="55"/>
      <c r="K104" s="26"/>
      <c r="N104" s="26"/>
      <c r="Q104" s="26"/>
      <c r="T104" s="26"/>
      <c r="W104" s="26"/>
      <c r="Z104" s="26"/>
      <c r="AC104" s="26"/>
      <c r="AM104" s="6"/>
      <c r="AN104" s="6"/>
    </row>
    <row r="105" spans="1:40" x14ac:dyDescent="0.2">
      <c r="B105" s="55">
        <v>782</v>
      </c>
      <c r="C105" t="s">
        <v>158</v>
      </c>
      <c r="D105" t="s">
        <v>159</v>
      </c>
      <c r="E105" s="4" t="s">
        <v>121</v>
      </c>
      <c r="F105" s="23" t="s">
        <v>16</v>
      </c>
      <c r="G105">
        <f>IF(F105=" ",0,MAXA(VLOOKUP(F105,F$23:G$49,2),0))</f>
        <v>2314</v>
      </c>
      <c r="H105" s="26">
        <f>IF(G105=0,0,MAXA(VLOOKUP(G105,G$23:H$49,2),0))</f>
        <v>48</v>
      </c>
      <c r="I105" s="29" t="s">
        <v>16</v>
      </c>
      <c r="J105">
        <f>IF(I105=" ",0,MAXA(VLOOKUP(I105,I$23:J$49,2),0))</f>
        <v>2314</v>
      </c>
      <c r="K105" s="34">
        <f>IF(J105=0,0,MAXA(VLOOKUP(J105,J$23:K$49,2),0))</f>
        <v>48</v>
      </c>
      <c r="L105" s="36" t="s">
        <v>17</v>
      </c>
      <c r="M105">
        <f>IF(L105=" ",0,MAXA(VLOOKUP(L105,L$23:M$49,2),0))</f>
        <v>2341</v>
      </c>
      <c r="N105" s="40">
        <f>IF(M105=0,0,MAXA(VLOOKUP(M105,M$23:N$49,2),0))</f>
        <v>26</v>
      </c>
      <c r="O105" s="9" t="s">
        <v>15</v>
      </c>
      <c r="P105">
        <f>IF(O105=" ",0,MAXA(VLOOKUP(O105,O$23:P$49,2),0))</f>
        <v>2143</v>
      </c>
      <c r="Q105" s="43">
        <f>IF(P105=0,0,MAXA(VLOOKUP(P105,P$23:Q$49,2),0))</f>
        <v>31</v>
      </c>
      <c r="R105" s="44" t="s">
        <v>26</v>
      </c>
      <c r="S105">
        <f>IF(R105=" ",0,MAXA(VLOOKUP(R105,R$23:S$49,2),0))</f>
        <v>4123</v>
      </c>
      <c r="T105" s="49">
        <f>IF(S105=0,0,MAXA(VLOOKUP(S105,S$23:T$49,2),0))</f>
        <v>44</v>
      </c>
      <c r="U105" s="36" t="s">
        <v>9</v>
      </c>
      <c r="V105">
        <f>IF(U105=" ",0,MAXA(VLOOKUP(U105,U$23:V$49,2),0))</f>
        <v>1243</v>
      </c>
      <c r="W105" s="40">
        <f>IF(V105=0,0,MAXA(VLOOKUP(V105,V$23:W$49,2),0))</f>
        <v>36.000000000000014</v>
      </c>
      <c r="X105" s="9" t="s">
        <v>19</v>
      </c>
      <c r="Y105">
        <f>IF(X105=" ",0,MAXA(VLOOKUP(X105,X$23:Y$49,2),0))</f>
        <v>2431</v>
      </c>
      <c r="Z105" s="43">
        <f>IF(Y105=0,0,MAXA(VLOOKUP(Y105,Y$23:Z$49,2),0))</f>
        <v>32.999999999999993</v>
      </c>
      <c r="AA105" s="44" t="s">
        <v>10</v>
      </c>
      <c r="AB105">
        <f>IF(AA105=" ",0,MAXA(VLOOKUP(AA105,AA$23:AB$49,2),0))</f>
        <v>1324</v>
      </c>
      <c r="AC105" s="49">
        <f>IF(AB105=0,0,MAXA(VLOOKUP(AB105,AB$23:AC$49,2),0))</f>
        <v>40.999999999999943</v>
      </c>
      <c r="AD105" s="7">
        <v>25</v>
      </c>
      <c r="AE105" s="13">
        <v>14</v>
      </c>
      <c r="AF105" s="13">
        <v>25</v>
      </c>
      <c r="AG105" s="13">
        <v>20</v>
      </c>
      <c r="AH105" s="15">
        <f>SUM(AE105:AG105)</f>
        <v>59</v>
      </c>
      <c r="AI105" s="17">
        <f>SUM(AD105)</f>
        <v>25</v>
      </c>
      <c r="AJ105" s="19">
        <f>SUM(H105,K105,N105,Q105,T105,W105,Z105,AC105)</f>
        <v>306.99999999999994</v>
      </c>
      <c r="AK105" s="4">
        <f>SUM(AH105,AI105,AJ105)</f>
        <v>390.99999999999994</v>
      </c>
      <c r="AM105" s="6"/>
      <c r="AN105" s="6"/>
    </row>
    <row r="106" spans="1:40" x14ac:dyDescent="0.2">
      <c r="B106" s="55">
        <v>783</v>
      </c>
      <c r="C106" t="s">
        <v>160</v>
      </c>
      <c r="D106" t="s">
        <v>161</v>
      </c>
      <c r="E106" s="4" t="s">
        <v>121</v>
      </c>
      <c r="F106" s="23" t="s">
        <v>17</v>
      </c>
      <c r="G106">
        <f>IF(F106=" ",0,MAXA(VLOOKUP(F106,F$23:G$49,2),0))</f>
        <v>2341</v>
      </c>
      <c r="H106" s="26">
        <f>IF(G106=0,0,MAXA(VLOOKUP(G106,G$23:H$49,2),0))</f>
        <v>44.000000000000014</v>
      </c>
      <c r="I106" s="29" t="s">
        <v>15</v>
      </c>
      <c r="J106">
        <f>IF(I106=" ",0,MAXA(VLOOKUP(I106,I$23:J$49,2),0))</f>
        <v>2143</v>
      </c>
      <c r="K106" s="34">
        <f>IF(J106=0,0,MAXA(VLOOKUP(J106,J$23:K$49,2),0))</f>
        <v>35</v>
      </c>
      <c r="L106" s="36" t="s">
        <v>11</v>
      </c>
      <c r="M106">
        <f>IF(L106=" ",0,MAXA(VLOOKUP(L106,L$23:M$49,2),0))</f>
        <v>1342</v>
      </c>
      <c r="N106" s="40">
        <f>IF(M106=0,0,MAXA(VLOOKUP(M106,M$23:N$49,2),0))</f>
        <v>32</v>
      </c>
      <c r="O106" s="9" t="s">
        <v>27</v>
      </c>
      <c r="P106">
        <f>IF(O106=" ",0,MAXA(VLOOKUP(O106,O$23:P$49,2),0))</f>
        <v>4132</v>
      </c>
      <c r="Q106" s="43">
        <f>IF(P106=0,0,MAXA(VLOOKUP(P106,P$23:Q$49,2),0))</f>
        <v>25</v>
      </c>
      <c r="R106" s="44" t="s">
        <v>20</v>
      </c>
      <c r="S106">
        <f>IF(R106=" ",0,MAXA(VLOOKUP(R106,R$23:S$49,2),0))</f>
        <v>3124</v>
      </c>
      <c r="T106" s="49">
        <f>IF(S106=0,0,MAXA(VLOOKUP(S106,S$23:T$49,2),0))</f>
        <v>38.000000000000021</v>
      </c>
      <c r="U106" s="36" t="s">
        <v>16</v>
      </c>
      <c r="V106">
        <f>IF(U106=" ",0,MAXA(VLOOKUP(U106,U$23:V$49,2),0))</f>
        <v>2314</v>
      </c>
      <c r="W106" s="40">
        <f>IF(V106=0,0,MAXA(VLOOKUP(V106,V$23:W$49,2),0))</f>
        <v>50</v>
      </c>
      <c r="X106" s="9" t="s">
        <v>18</v>
      </c>
      <c r="Y106">
        <f>IF(X106=" ",0,MAXA(VLOOKUP(X106,X$23:Y$49,2),0))</f>
        <v>2413</v>
      </c>
      <c r="Z106" s="43">
        <f>IF(Y106=0,0,MAXA(VLOOKUP(Y106,Y$23:Z$49,2),0))</f>
        <v>40</v>
      </c>
      <c r="AA106" s="44" t="s">
        <v>16</v>
      </c>
      <c r="AB106">
        <f>IF(AA106=" ",0,MAXA(VLOOKUP(AA106,AA$23:AB$49,2),0))</f>
        <v>2314</v>
      </c>
      <c r="AC106" s="49">
        <f>IF(AB106=0,0,MAXA(VLOOKUP(AB106,AB$23:AC$49,2),0))</f>
        <v>30.999999999999943</v>
      </c>
      <c r="AD106" s="7">
        <v>20</v>
      </c>
      <c r="AE106" s="13">
        <v>20</v>
      </c>
      <c r="AF106" s="13">
        <v>25</v>
      </c>
      <c r="AG106" s="13">
        <v>32</v>
      </c>
      <c r="AH106" s="15">
        <f>SUM(AE106:AG106)</f>
        <v>77</v>
      </c>
      <c r="AI106" s="17">
        <f>SUM(AD106)</f>
        <v>20</v>
      </c>
      <c r="AJ106" s="19">
        <f>SUM(H106,K106,N106,Q106,T106,W106,Z106,AC106)</f>
        <v>294.99999999999994</v>
      </c>
      <c r="AK106" s="4">
        <f>SUM(AH106,AI106,AJ106)</f>
        <v>391.99999999999994</v>
      </c>
      <c r="AM106" s="6"/>
      <c r="AN106" s="6"/>
    </row>
    <row r="107" spans="1:40" x14ac:dyDescent="0.2">
      <c r="B107" s="55">
        <v>784</v>
      </c>
      <c r="C107" t="s">
        <v>122</v>
      </c>
      <c r="D107" t="s">
        <v>162</v>
      </c>
      <c r="E107" s="4" t="s">
        <v>121</v>
      </c>
      <c r="F107" s="23" t="s">
        <v>14</v>
      </c>
      <c r="G107">
        <f>IF(F107=" ",0,MAXA(VLOOKUP(F107,F$23:G$49,2),0))</f>
        <v>2134</v>
      </c>
      <c r="H107" s="26">
        <f>IF(G107=0,0,MAXA(VLOOKUP(G107,G$23:H$49,2),0))</f>
        <v>42</v>
      </c>
      <c r="I107" s="29" t="s">
        <v>15</v>
      </c>
      <c r="J107">
        <f>IF(I107=" ",0,MAXA(VLOOKUP(I107,I$23:J$49,2),0))</f>
        <v>2143</v>
      </c>
      <c r="K107" s="34">
        <f>IF(J107=0,0,MAXA(VLOOKUP(J107,J$23:K$49,2),0))</f>
        <v>35</v>
      </c>
      <c r="L107" s="36" t="s">
        <v>20</v>
      </c>
      <c r="M107">
        <f>IF(L107=" ",0,MAXA(VLOOKUP(L107,L$23:M$49,2),0))</f>
        <v>3124</v>
      </c>
      <c r="N107" s="40">
        <f>IF(M107=0,0,MAXA(VLOOKUP(M107,M$23:N$49,2),0))</f>
        <v>20</v>
      </c>
      <c r="O107" s="9" t="s">
        <v>10</v>
      </c>
      <c r="P107">
        <f>IF(O107=" ",0,MAXA(VLOOKUP(O107,O$23:P$49,2),0))</f>
        <v>1324</v>
      </c>
      <c r="Q107" s="43">
        <f>IF(P107=0,0,MAXA(VLOOKUP(P107,P$23:Q$49,2),0))</f>
        <v>50</v>
      </c>
      <c r="R107" s="44" t="s">
        <v>15</v>
      </c>
      <c r="S107">
        <f>IF(R107=" ",0,MAXA(VLOOKUP(R107,R$23:S$49,2),0))</f>
        <v>2143</v>
      </c>
      <c r="T107" s="49">
        <f>IF(S107=0,0,MAXA(VLOOKUP(S107,S$23:T$49,2),0))</f>
        <v>48</v>
      </c>
      <c r="U107" s="36" t="s">
        <v>10</v>
      </c>
      <c r="V107">
        <f>IF(U107=" ",0,MAXA(VLOOKUP(U107,U$23:V$49,2),0))</f>
        <v>1324</v>
      </c>
      <c r="W107" s="40">
        <f>IF(V107=0,0,MAXA(VLOOKUP(V107,V$23:W$49,2),0))</f>
        <v>38</v>
      </c>
      <c r="X107" s="9" t="s">
        <v>16</v>
      </c>
      <c r="Y107">
        <f>IF(X107=" ",0,MAXA(VLOOKUP(X107,X$23:Y$49,2),0))</f>
        <v>2314</v>
      </c>
      <c r="Z107" s="43">
        <f>IF(Y107=0,0,MAXA(VLOOKUP(Y107,Y$23:Z$49,2),0))</f>
        <v>21.999999999999986</v>
      </c>
      <c r="AA107" s="44" t="s">
        <v>9</v>
      </c>
      <c r="AB107">
        <f>IF(AA107=" ",0,MAXA(VLOOKUP(AA107,AA$23:AB$49,2),0))</f>
        <v>1243</v>
      </c>
      <c r="AC107" s="49">
        <f>IF(AB107=0,0,MAXA(VLOOKUP(AB107,AB$23:AC$49,2),0))</f>
        <v>50</v>
      </c>
      <c r="AD107" s="7">
        <v>25</v>
      </c>
      <c r="AE107" s="13">
        <v>21</v>
      </c>
      <c r="AF107" s="13">
        <v>25</v>
      </c>
      <c r="AG107" s="13">
        <v>20</v>
      </c>
      <c r="AH107" s="15">
        <f>SUM(AE107:AG107)</f>
        <v>66</v>
      </c>
      <c r="AI107" s="17">
        <f>SUM(AD107)</f>
        <v>25</v>
      </c>
      <c r="AJ107" s="19">
        <f>SUM(H107,K107,N107,Q107,T107,W107,Z107,AC107)</f>
        <v>305</v>
      </c>
      <c r="AK107" s="4">
        <f>SUM(AH107,AI107,AJ107)</f>
        <v>396</v>
      </c>
      <c r="AL107" s="4">
        <f>SUM(AK105:AK107)</f>
        <v>1179</v>
      </c>
      <c r="AM107" s="6"/>
      <c r="AN107" s="6"/>
    </row>
    <row r="108" spans="1:40" x14ac:dyDescent="0.2">
      <c r="B108" s="55"/>
    </row>
    <row r="109" spans="1:40" x14ac:dyDescent="0.2">
      <c r="A109">
        <v>201</v>
      </c>
      <c r="B109" s="55">
        <v>791</v>
      </c>
      <c r="C109" t="s">
        <v>123</v>
      </c>
      <c r="D109" t="s">
        <v>124</v>
      </c>
      <c r="E109" s="58" t="s">
        <v>125</v>
      </c>
      <c r="F109" s="23" t="s">
        <v>23</v>
      </c>
      <c r="G109">
        <f>IF(F109=" ",0,MAXA(VLOOKUP(F109,F$23:G$49,2),0))</f>
        <v>3241</v>
      </c>
      <c r="H109" s="26">
        <f>IF(G109=0,0,MAXA(VLOOKUP(G109,G$23:H$49,2),0))</f>
        <v>46.000000000000014</v>
      </c>
      <c r="I109" s="29" t="s">
        <v>10</v>
      </c>
      <c r="J109">
        <f>IF(I109=" ",0,MAXA(VLOOKUP(I109,I$23:J$49,2),0))</f>
        <v>1324</v>
      </c>
      <c r="K109" s="34">
        <f>IF(J109=0,0,MAXA(VLOOKUP(J109,J$23:K$49,2),0))</f>
        <v>44</v>
      </c>
      <c r="L109" s="36" t="s">
        <v>15</v>
      </c>
      <c r="M109">
        <f>IF(L109=" ",0,MAXA(VLOOKUP(L109,L$23:M$49,2),0))</f>
        <v>2143</v>
      </c>
      <c r="N109" s="40">
        <f>IF(M109=0,0,MAXA(VLOOKUP(M109,M$23:N$49,2),0))</f>
        <v>40</v>
      </c>
      <c r="O109" s="9" t="s">
        <v>11</v>
      </c>
      <c r="P109">
        <f>IF(O109=" ",0,MAXA(VLOOKUP(O109,O$23:P$49,2),0))</f>
        <v>1342</v>
      </c>
      <c r="Q109" s="43">
        <f>IF(P109=0,0,MAXA(VLOOKUP(P109,P$23:Q$49,2),0))</f>
        <v>45</v>
      </c>
      <c r="R109" s="44" t="s">
        <v>14</v>
      </c>
      <c r="S109">
        <f>IF(R109=" ",0,MAXA(VLOOKUP(R109,R$23:S$49,2),0))</f>
        <v>2134</v>
      </c>
      <c r="T109" s="49">
        <f>IF(S109=0,0,MAXA(VLOOKUP(S109,S$23:T$49,2),0))</f>
        <v>46.000000000000007</v>
      </c>
      <c r="U109" s="36" t="s">
        <v>16</v>
      </c>
      <c r="V109">
        <f>IF(U109=" ",0,MAXA(VLOOKUP(U109,U$23:V$49,2),0))</f>
        <v>2314</v>
      </c>
      <c r="W109" s="40">
        <f>IF(V109=0,0,MAXA(VLOOKUP(V109,V$23:W$49,2),0))</f>
        <v>50</v>
      </c>
      <c r="X109" s="9" t="s">
        <v>15</v>
      </c>
      <c r="Y109">
        <f>IF(X109=" ",0,MAXA(VLOOKUP(X109,X$23:Y$49,2),0))</f>
        <v>2143</v>
      </c>
      <c r="Z109" s="43">
        <f>IF(Y109=0,0,MAXA(VLOOKUP(Y109,Y$23:Z$49,2),0))</f>
        <v>38</v>
      </c>
      <c r="AA109" s="44" t="s">
        <v>9</v>
      </c>
      <c r="AB109">
        <f>IF(AA109=" ",0,MAXA(VLOOKUP(AA109,AA$23:AB$49,2),0))</f>
        <v>1243</v>
      </c>
      <c r="AC109" s="49">
        <f>IF(AB109=0,0,MAXA(VLOOKUP(AB109,AB$23:AC$49,2),0))</f>
        <v>50</v>
      </c>
      <c r="AD109" s="7">
        <v>25</v>
      </c>
      <c r="AE109" s="13">
        <v>32</v>
      </c>
      <c r="AF109" s="13">
        <v>38</v>
      </c>
      <c r="AG109" s="13">
        <v>35</v>
      </c>
      <c r="AH109" s="15">
        <f>SUM(AE109:AG109)</f>
        <v>105</v>
      </c>
      <c r="AI109" s="17">
        <f>SUM(AD109)</f>
        <v>25</v>
      </c>
      <c r="AJ109" s="19">
        <f>SUM(H109,K109,N109,Q109,T109,W109,Z109,AC109)</f>
        <v>359</v>
      </c>
      <c r="AK109" s="4">
        <f>SUM(AH109,AI109,AJ109)</f>
        <v>489</v>
      </c>
      <c r="AM109" s="6"/>
      <c r="AN109" s="6"/>
    </row>
    <row r="110" spans="1:40" x14ac:dyDescent="0.2">
      <c r="B110" s="55"/>
      <c r="K110" s="26"/>
      <c r="N110" s="26"/>
      <c r="Q110" s="26"/>
      <c r="T110" s="26"/>
      <c r="W110" s="26"/>
      <c r="Z110" s="26"/>
      <c r="AC110" s="26"/>
      <c r="AM110" s="6"/>
      <c r="AN110" s="6"/>
    </row>
    <row r="111" spans="1:40" x14ac:dyDescent="0.2">
      <c r="A111">
        <v>372</v>
      </c>
      <c r="B111" s="55">
        <v>801</v>
      </c>
      <c r="C111" t="s">
        <v>103</v>
      </c>
      <c r="D111" t="s">
        <v>126</v>
      </c>
      <c r="E111" s="4" t="s">
        <v>131</v>
      </c>
      <c r="F111" s="23" t="s">
        <v>22</v>
      </c>
      <c r="G111">
        <f>IF(F111=" ",0,MAXA(VLOOKUP(F111,F$23:G$49,2),0))</f>
        <v>3214</v>
      </c>
      <c r="H111" s="26">
        <f>IF(G111=0,0,MAXA(VLOOKUP(G111,G$23:H$49,2),0))</f>
        <v>50</v>
      </c>
      <c r="I111" s="29" t="s">
        <v>22</v>
      </c>
      <c r="J111">
        <f>IF(I111=" ",0,MAXA(VLOOKUP(I111,I$23:J$49,2),0))</f>
        <v>3214</v>
      </c>
      <c r="K111" s="34">
        <f>IF(J111=0,0,MAXA(VLOOKUP(J111,J$23:K$49,2),0))</f>
        <v>50</v>
      </c>
      <c r="L111" s="36" t="s">
        <v>28</v>
      </c>
      <c r="M111">
        <f>IF(L111=" ",0,MAXA(VLOOKUP(L111,L$23:M$49,2),0))</f>
        <v>4213</v>
      </c>
      <c r="N111" s="40">
        <f>IF(M111=0,0,MAXA(VLOOKUP(M111,M$23:N$49,2),0))</f>
        <v>48</v>
      </c>
      <c r="O111" s="9" t="s">
        <v>10</v>
      </c>
      <c r="P111">
        <f>IF(O111=" ",0,MAXA(VLOOKUP(O111,O$23:P$49,2),0))</f>
        <v>1324</v>
      </c>
      <c r="Q111" s="43">
        <f>IF(P111=0,0,MAXA(VLOOKUP(P111,P$23:Q$49,2),0))</f>
        <v>50</v>
      </c>
      <c r="R111" s="44" t="s">
        <v>9</v>
      </c>
      <c r="S111">
        <f>IF(R111=" ",0,MAXA(VLOOKUP(R111,R$23:S$49,2),0))</f>
        <v>1243</v>
      </c>
      <c r="T111" s="49">
        <f>IF(S111=0,0,MAXA(VLOOKUP(S111,S$23:T$49,2),0))</f>
        <v>50</v>
      </c>
      <c r="U111" s="36" t="s">
        <v>16</v>
      </c>
      <c r="V111">
        <f>IF(U111=" ",0,MAXA(VLOOKUP(U111,U$23:V$49,2),0))</f>
        <v>2314</v>
      </c>
      <c r="W111" s="40">
        <f>IF(V111=0,0,MAXA(VLOOKUP(V111,V$23:W$49,2),0))</f>
        <v>50</v>
      </c>
      <c r="X111" s="9" t="s">
        <v>12</v>
      </c>
      <c r="Y111">
        <f>IF(X111=" ",0,MAXA(VLOOKUP(X111,X$23:Y$49,2),0))</f>
        <v>1423</v>
      </c>
      <c r="Z111" s="43">
        <f>IF(Y111=0,0,MAXA(VLOOKUP(Y111,Y$23:Z$49,2),0))</f>
        <v>48</v>
      </c>
      <c r="AA111" s="44" t="s">
        <v>9</v>
      </c>
      <c r="AB111">
        <f>IF(AA111=" ",0,MAXA(VLOOKUP(AA111,AA$23:AB$49,2),0))</f>
        <v>1243</v>
      </c>
      <c r="AC111" s="49">
        <f>IF(AB111=0,0,MAXA(VLOOKUP(AB111,AB$23:AC$49,2),0))</f>
        <v>50</v>
      </c>
      <c r="AD111" s="7">
        <v>30</v>
      </c>
      <c r="AE111" s="13">
        <v>40</v>
      </c>
      <c r="AF111" s="13">
        <v>41</v>
      </c>
      <c r="AG111" s="13">
        <v>42</v>
      </c>
      <c r="AH111" s="15">
        <f>SUM(AE111:AG111)</f>
        <v>123</v>
      </c>
      <c r="AI111" s="17">
        <f>SUM(AD111)</f>
        <v>30</v>
      </c>
      <c r="AJ111" s="19">
        <f>SUM(H111,K111,N111,Q111,T111,W111,Z111,AC111)</f>
        <v>396</v>
      </c>
      <c r="AK111" s="4">
        <f>SUM(AH111,AI111,AJ111)</f>
        <v>549</v>
      </c>
      <c r="AM111" s="6"/>
      <c r="AN111" s="6"/>
    </row>
    <row r="112" spans="1:40" x14ac:dyDescent="0.2">
      <c r="A112">
        <v>374</v>
      </c>
      <c r="B112" s="55">
        <v>802</v>
      </c>
      <c r="C112" t="s">
        <v>127</v>
      </c>
      <c r="D112" t="s">
        <v>128</v>
      </c>
      <c r="E112" s="4" t="s">
        <v>131</v>
      </c>
      <c r="F112" s="23" t="s">
        <v>16</v>
      </c>
      <c r="G112">
        <f>IF(F112=" ",0,MAXA(VLOOKUP(F112,F$23:G$49,2),0))</f>
        <v>2314</v>
      </c>
      <c r="H112" s="26">
        <f>IF(G112=0,0,MAXA(VLOOKUP(G112,G$23:H$49,2),0))</f>
        <v>48</v>
      </c>
      <c r="I112" s="29" t="s">
        <v>16</v>
      </c>
      <c r="J112">
        <f>IF(I112=" ",0,MAXA(VLOOKUP(I112,I$23:J$49,2),0))</f>
        <v>2314</v>
      </c>
      <c r="K112" s="34">
        <f>IF(J112=0,0,MAXA(VLOOKUP(J112,J$23:K$49,2),0))</f>
        <v>48</v>
      </c>
      <c r="L112" s="36" t="s">
        <v>15</v>
      </c>
      <c r="M112">
        <f>IF(L112=" ",0,MAXA(VLOOKUP(L112,L$23:M$49,2),0))</f>
        <v>2143</v>
      </c>
      <c r="N112" s="40">
        <f>IF(M112=0,0,MAXA(VLOOKUP(M112,M$23:N$49,2),0))</f>
        <v>40</v>
      </c>
      <c r="O112" s="9" t="s">
        <v>8</v>
      </c>
      <c r="P112">
        <f>IF(O112=" ",0,MAXA(VLOOKUP(O112,O$23:P$49,2),0))</f>
        <v>1234</v>
      </c>
      <c r="Q112" s="43">
        <f>IF(P112=0,0,MAXA(VLOOKUP(P112,P$23:Q$49,2),0))</f>
        <v>46</v>
      </c>
      <c r="R112" s="44" t="s">
        <v>8</v>
      </c>
      <c r="S112">
        <f>IF(R112=" ",0,MAXA(VLOOKUP(R112,R$23:S$49,2),0))</f>
        <v>1234</v>
      </c>
      <c r="T112" s="49">
        <f>IF(S112=0,0,MAXA(VLOOKUP(S112,S$23:T$49,2),0))</f>
        <v>48.000000000000007</v>
      </c>
      <c r="U112" s="36" t="s">
        <v>14</v>
      </c>
      <c r="V112">
        <f>IF(U112=" ",0,MAXA(VLOOKUP(U112,U$23:V$49,2),0))</f>
        <v>2134</v>
      </c>
      <c r="W112" s="40">
        <f>IF(V112=0,0,MAXA(VLOOKUP(V112,V$23:W$49,2),0))</f>
        <v>48</v>
      </c>
      <c r="X112" s="9" t="s">
        <v>9</v>
      </c>
      <c r="Y112">
        <f>IF(X112=" ",0,MAXA(VLOOKUP(X112,X$23:Y$49,2),0))</f>
        <v>1243</v>
      </c>
      <c r="Z112" s="43">
        <f>IF(Y112=0,0,MAXA(VLOOKUP(Y112,Y$23:Z$49,2),0))</f>
        <v>42</v>
      </c>
      <c r="AA112" s="44" t="s">
        <v>9</v>
      </c>
      <c r="AB112">
        <f>IF(AA112=" ",0,MAXA(VLOOKUP(AA112,AA$23:AB$49,2),0))</f>
        <v>1243</v>
      </c>
      <c r="AC112" s="49">
        <f>IF(AB112=0,0,MAXA(VLOOKUP(AB112,AB$23:AC$49,2),0))</f>
        <v>50</v>
      </c>
      <c r="AD112" s="7">
        <v>40</v>
      </c>
      <c r="AE112" s="13">
        <v>34</v>
      </c>
      <c r="AF112" s="13">
        <v>37</v>
      </c>
      <c r="AG112" s="13">
        <v>38</v>
      </c>
      <c r="AH112" s="15">
        <f>SUM(AE112:AG112)</f>
        <v>109</v>
      </c>
      <c r="AI112" s="17">
        <f>SUM(AD112)</f>
        <v>40</v>
      </c>
      <c r="AJ112" s="19">
        <f>SUM(H112,K112,N112,Q112,T112,W112,Z112,AC112)</f>
        <v>370</v>
      </c>
      <c r="AK112" s="4">
        <f>SUM(AH112,AI112,AJ112)</f>
        <v>519</v>
      </c>
      <c r="AM112" s="6"/>
      <c r="AN112" s="6"/>
    </row>
    <row r="113" spans="1:40" x14ac:dyDescent="0.2">
      <c r="A113">
        <v>384</v>
      </c>
      <c r="B113" s="55">
        <v>803</v>
      </c>
      <c r="C113" t="s">
        <v>129</v>
      </c>
      <c r="D113" t="s">
        <v>130</v>
      </c>
      <c r="E113" s="4" t="s">
        <v>131</v>
      </c>
      <c r="F113" s="23" t="s">
        <v>22</v>
      </c>
      <c r="G113">
        <f>IF(F113=" ",0,MAXA(VLOOKUP(F113,F$23:G$49,2),0))</f>
        <v>3214</v>
      </c>
      <c r="H113" s="26">
        <f>IF(G113=0,0,MAXA(VLOOKUP(G113,G$23:H$49,2),0))</f>
        <v>50</v>
      </c>
      <c r="I113" s="29" t="s">
        <v>16</v>
      </c>
      <c r="J113">
        <f>IF(I113=" ",0,MAXA(VLOOKUP(I113,I$23:J$49,2),0))</f>
        <v>2314</v>
      </c>
      <c r="K113" s="34">
        <f>IF(J113=0,0,MAXA(VLOOKUP(J113,J$23:K$49,2),0))</f>
        <v>48</v>
      </c>
      <c r="L113" s="36" t="s">
        <v>26</v>
      </c>
      <c r="M113">
        <f>IF(L113=" ",0,MAXA(VLOOKUP(L113,L$23:M$49,2),0))</f>
        <v>4123</v>
      </c>
      <c r="N113" s="40">
        <f>IF(M113=0,0,MAXA(VLOOKUP(M113,M$23:N$49,2),0))</f>
        <v>50</v>
      </c>
      <c r="O113" s="9" t="s">
        <v>10</v>
      </c>
      <c r="P113">
        <f>IF(O113=" ",0,MAXA(VLOOKUP(O113,O$23:P$49,2),0))</f>
        <v>1324</v>
      </c>
      <c r="Q113" s="43">
        <f>IF(P113=0,0,MAXA(VLOOKUP(P113,P$23:Q$49,2),0))</f>
        <v>50</v>
      </c>
      <c r="R113" s="44" t="s">
        <v>10</v>
      </c>
      <c r="S113">
        <f>IF(R113=" ",0,MAXA(VLOOKUP(R113,R$23:S$49,2),0))</f>
        <v>1324</v>
      </c>
      <c r="T113" s="49">
        <f>IF(S113=0,0,MAXA(VLOOKUP(S113,S$23:T$49,2),0))</f>
        <v>44.000000000000014</v>
      </c>
      <c r="U113" s="36" t="s">
        <v>14</v>
      </c>
      <c r="V113">
        <f>IF(U113=" ",0,MAXA(VLOOKUP(U113,U$23:V$49,2),0))</f>
        <v>2134</v>
      </c>
      <c r="W113" s="40">
        <f>IF(V113=0,0,MAXA(VLOOKUP(V113,V$23:W$49,2),0))</f>
        <v>48</v>
      </c>
      <c r="X113" s="9" t="s">
        <v>9</v>
      </c>
      <c r="Y113">
        <f>IF(X113=" ",0,MAXA(VLOOKUP(X113,X$23:Y$49,2),0))</f>
        <v>1243</v>
      </c>
      <c r="Z113" s="43">
        <f>IF(Y113=0,0,MAXA(VLOOKUP(Y113,Y$23:Z$49,2),0))</f>
        <v>42</v>
      </c>
      <c r="AA113" s="44" t="s">
        <v>8</v>
      </c>
      <c r="AB113">
        <f>IF(AA113=" ",0,MAXA(VLOOKUP(AA113,AA$23:AB$49,2),0))</f>
        <v>1234</v>
      </c>
      <c r="AC113" s="49">
        <f>IF(AB113=0,0,MAXA(VLOOKUP(AB113,AB$23:AC$49,2),0))</f>
        <v>47.999999999999972</v>
      </c>
      <c r="AD113" s="7">
        <v>35</v>
      </c>
      <c r="AE113" s="13">
        <v>39</v>
      </c>
      <c r="AF113" s="13">
        <v>45</v>
      </c>
      <c r="AG113" s="13">
        <v>42</v>
      </c>
      <c r="AH113" s="15">
        <f>SUM(AE113:AG113)</f>
        <v>126</v>
      </c>
      <c r="AI113" s="17">
        <f>SUM(AD113)</f>
        <v>35</v>
      </c>
      <c r="AJ113" s="19">
        <f>SUM(H113,K113,N113,Q113,T113,W113,Z113,AC113)</f>
        <v>380</v>
      </c>
      <c r="AK113" s="4">
        <f>SUM(AH113,AI113,AJ113)</f>
        <v>541</v>
      </c>
      <c r="AL113" s="4">
        <f>SUM(AK111:AK113)</f>
        <v>1609</v>
      </c>
      <c r="AM113" s="6" t="s">
        <v>199</v>
      </c>
      <c r="AN113" s="6" t="s">
        <v>204</v>
      </c>
    </row>
    <row r="114" spans="1:40" x14ac:dyDescent="0.2">
      <c r="B114" s="55"/>
    </row>
    <row r="115" spans="1:40" x14ac:dyDescent="0.2">
      <c r="B115" s="55">
        <v>811</v>
      </c>
      <c r="C115" t="s">
        <v>132</v>
      </c>
      <c r="D115" t="s">
        <v>133</v>
      </c>
      <c r="E115" s="4" t="s">
        <v>134</v>
      </c>
      <c r="F115" s="23" t="s">
        <v>23</v>
      </c>
      <c r="G115">
        <f>IF(F115=" ",0,MAXA(VLOOKUP(F115,F$23:G$49,2),0))</f>
        <v>3241</v>
      </c>
      <c r="H115" s="26">
        <f>IF(G115=0,0,MAXA(VLOOKUP(G115,G$23:H$49,2),0))</f>
        <v>46.000000000000014</v>
      </c>
      <c r="I115" s="29" t="s">
        <v>21</v>
      </c>
      <c r="J115">
        <f>IF(I115=" ",0,MAXA(VLOOKUP(I115,I$23:J$49,2),0))</f>
        <v>3142</v>
      </c>
      <c r="K115" s="34">
        <f>IF(J115=0,0,MAXA(VLOOKUP(J115,J$23:K$49,2),0))</f>
        <v>41</v>
      </c>
      <c r="L115" s="36" t="s">
        <v>4</v>
      </c>
      <c r="M115">
        <f>IF(L115=" ",0,MAXA(VLOOKUP(L115,L$23:M$49,2),0))</f>
        <v>4231</v>
      </c>
      <c r="N115" s="40">
        <f>IF(M115=0,0,MAXA(VLOOKUP(M115,M$23:N$49,2),0))</f>
        <v>41</v>
      </c>
      <c r="O115" s="9" t="s">
        <v>25</v>
      </c>
      <c r="P115">
        <f>IF(O115=" ",0,MAXA(VLOOKUP(O115,O$23:P$49,2),0))</f>
        <v>3421</v>
      </c>
      <c r="Q115" s="43">
        <f>IF(P115=0,0,MAXA(VLOOKUP(P115,P$23:Q$49,2),0))</f>
        <v>26</v>
      </c>
      <c r="R115" s="44" t="s">
        <v>14</v>
      </c>
      <c r="S115">
        <f>IF(R115=" ",0,MAXA(VLOOKUP(R115,R$23:S$49,2),0))</f>
        <v>2134</v>
      </c>
      <c r="T115" s="49">
        <f>IF(S115=0,0,MAXA(VLOOKUP(S115,S$23:T$49,2),0))</f>
        <v>46.000000000000007</v>
      </c>
      <c r="U115" s="36" t="s">
        <v>19</v>
      </c>
      <c r="V115">
        <f>IF(U115=" ",0,MAXA(VLOOKUP(U115,U$23:V$49,2),0))</f>
        <v>2431</v>
      </c>
      <c r="W115" s="40">
        <f>IF(V115=0,0,MAXA(VLOOKUP(V115,V$23:W$49,2),0))</f>
        <v>40.000000000000028</v>
      </c>
      <c r="X115" s="9" t="s">
        <v>13</v>
      </c>
      <c r="Y115">
        <f>IF(X115=" ",0,MAXA(VLOOKUP(X115,X$23:Y$49,2),0))</f>
        <v>1432</v>
      </c>
      <c r="Z115" s="43">
        <f>IF(Y115=0,0,MAXA(VLOOKUP(Y115,Y$23:Z$49,2),0))</f>
        <v>44.999999999999993</v>
      </c>
      <c r="AA115" s="44" t="s">
        <v>9</v>
      </c>
      <c r="AB115">
        <f>IF(AA115=" ",0,MAXA(VLOOKUP(AA115,AA$23:AB$49,2),0))</f>
        <v>1243</v>
      </c>
      <c r="AC115" s="49">
        <f>IF(AB115=0,0,MAXA(VLOOKUP(AB115,AB$23:AC$49,2),0))</f>
        <v>50</v>
      </c>
      <c r="AD115" s="7">
        <v>20</v>
      </c>
      <c r="AE115" s="13">
        <v>27</v>
      </c>
      <c r="AF115" s="13">
        <v>25</v>
      </c>
      <c r="AG115" s="13">
        <v>35</v>
      </c>
      <c r="AH115" s="15">
        <f>SUM(AE115:AG115)</f>
        <v>87</v>
      </c>
      <c r="AI115" s="17">
        <f>SUM(AD115)</f>
        <v>20</v>
      </c>
      <c r="AJ115" s="19">
        <f>SUM(H115,K115,N115,Q115,T115,W115,Z115,AC115)</f>
        <v>335</v>
      </c>
      <c r="AK115" s="4">
        <f>SUM(AH115,AI115,AJ115)</f>
        <v>442</v>
      </c>
      <c r="AM115" s="6"/>
      <c r="AN115" s="6"/>
    </row>
    <row r="116" spans="1:40" x14ac:dyDescent="0.2">
      <c r="B116" s="55">
        <v>812</v>
      </c>
      <c r="C116" t="s">
        <v>135</v>
      </c>
      <c r="D116" t="s">
        <v>136</v>
      </c>
      <c r="E116" s="4" t="s">
        <v>134</v>
      </c>
      <c r="F116" s="23" t="s">
        <v>19</v>
      </c>
      <c r="G116">
        <f>IF(F116=" ",0,MAXA(VLOOKUP(F116,F$23:G$49,2),0))</f>
        <v>2431</v>
      </c>
      <c r="H116" s="26">
        <f>IF(G116=0,0,MAXA(VLOOKUP(G116,G$23:H$49,2),0))</f>
        <v>34.000000000000028</v>
      </c>
      <c r="I116" s="29" t="s">
        <v>17</v>
      </c>
      <c r="J116">
        <f>IF(I116=" ",0,MAXA(VLOOKUP(I116,I$23:J$49,2),0))</f>
        <v>2341</v>
      </c>
      <c r="K116" s="34">
        <f>IF(J116=0,0,MAXA(VLOOKUP(J116,J$23:K$49,2),0))</f>
        <v>43</v>
      </c>
      <c r="L116" s="36" t="s">
        <v>20</v>
      </c>
      <c r="M116">
        <f>IF(L116=" ",0,MAXA(VLOOKUP(L116,L$23:M$49,2),0))</f>
        <v>3124</v>
      </c>
      <c r="N116" s="40">
        <f>IF(M116=0,0,MAXA(VLOOKUP(M116,M$23:N$49,2),0))</f>
        <v>20</v>
      </c>
      <c r="O116" s="9" t="s">
        <v>10</v>
      </c>
      <c r="P116">
        <f>IF(O116=" ",0,MAXA(VLOOKUP(O116,O$23:P$49,2),0))</f>
        <v>1324</v>
      </c>
      <c r="Q116" s="43">
        <f>IF(P116=0,0,MAXA(VLOOKUP(P116,P$23:Q$49,2),0))</f>
        <v>50</v>
      </c>
      <c r="R116" s="44" t="s">
        <v>14</v>
      </c>
      <c r="S116">
        <f>IF(R116=" ",0,MAXA(VLOOKUP(R116,R$23:S$49,2),0))</f>
        <v>2134</v>
      </c>
      <c r="T116" s="49">
        <f>IF(S116=0,0,MAXA(VLOOKUP(S116,S$23:T$49,2),0))</f>
        <v>46.000000000000007</v>
      </c>
      <c r="U116" s="36" t="s">
        <v>15</v>
      </c>
      <c r="V116">
        <f>IF(U116=" ",0,MAXA(VLOOKUP(U116,U$23:V$49,2),0))</f>
        <v>2143</v>
      </c>
      <c r="W116" s="40">
        <f>IF(V116=0,0,MAXA(VLOOKUP(V116,V$23:W$49,2),0))</f>
        <v>42.000000000000014</v>
      </c>
      <c r="X116" s="9" t="s">
        <v>15</v>
      </c>
      <c r="Y116">
        <f>IF(X116=" ",0,MAXA(VLOOKUP(X116,X$23:Y$49,2),0))</f>
        <v>2143</v>
      </c>
      <c r="Z116" s="43">
        <f>IF(Y116=0,0,MAXA(VLOOKUP(Y116,Y$23:Z$49,2),0))</f>
        <v>38</v>
      </c>
      <c r="AA116" s="44" t="s">
        <v>18</v>
      </c>
      <c r="AB116">
        <f>IF(AA116=" ",0,MAXA(VLOOKUP(AA116,AA$23:AB$49,2),0))</f>
        <v>2413</v>
      </c>
      <c r="AC116" s="49">
        <f>IF(AB116=0,0,MAXA(VLOOKUP(AB116,AB$23:AC$49,2),0))</f>
        <v>35</v>
      </c>
      <c r="AD116" s="7">
        <v>20</v>
      </c>
      <c r="AE116" s="13">
        <v>34</v>
      </c>
      <c r="AF116" s="13">
        <v>31</v>
      </c>
      <c r="AG116" s="13">
        <v>30</v>
      </c>
      <c r="AH116" s="15">
        <f>SUM(AE116:AG116)</f>
        <v>95</v>
      </c>
      <c r="AI116" s="17">
        <f>SUM(AD116)</f>
        <v>20</v>
      </c>
      <c r="AJ116" s="19">
        <f>SUM(H116,K116,N116,Q116,T116,W116,Z116,AC116)</f>
        <v>308.00000000000006</v>
      </c>
      <c r="AK116" s="4">
        <f>SUM(AH116,AI116,AJ116)</f>
        <v>423.00000000000006</v>
      </c>
      <c r="AM116" s="6"/>
      <c r="AN116" s="6"/>
    </row>
    <row r="117" spans="1:40" x14ac:dyDescent="0.2">
      <c r="B117" s="55">
        <v>813</v>
      </c>
      <c r="C117" t="s">
        <v>137</v>
      </c>
      <c r="D117" t="s">
        <v>138</v>
      </c>
      <c r="E117" s="4" t="s">
        <v>134</v>
      </c>
      <c r="F117" s="23" t="s">
        <v>23</v>
      </c>
      <c r="G117">
        <f>IF(F117=" ",0,MAXA(VLOOKUP(F117,F$23:G$49,2),0))</f>
        <v>3241</v>
      </c>
      <c r="H117" s="26">
        <f>IF(G117=0,0,MAXA(VLOOKUP(G117,G$23:H$49,2),0))</f>
        <v>46.000000000000014</v>
      </c>
      <c r="I117" s="29" t="s">
        <v>12</v>
      </c>
      <c r="J117">
        <f>IF(I117=" ",0,MAXA(VLOOKUP(I117,I$23:J$49,2),0))</f>
        <v>1423</v>
      </c>
      <c r="K117" s="34">
        <f>IF(J117=0,0,MAXA(VLOOKUP(J117,J$23:K$49,2),0))</f>
        <v>26</v>
      </c>
      <c r="L117" s="36" t="s">
        <v>18</v>
      </c>
      <c r="M117">
        <f>IF(L117=" ",0,MAXA(VLOOKUP(L117,L$23:M$49,2),0))</f>
        <v>2413</v>
      </c>
      <c r="N117" s="40">
        <f>IF(M117=0,0,MAXA(VLOOKUP(M117,M$23:N$49,2),0))</f>
        <v>43</v>
      </c>
      <c r="O117" s="9" t="s">
        <v>14</v>
      </c>
      <c r="P117">
        <f>IF(O117=" ",0,MAXA(VLOOKUP(O117,O$23:P$49,2),0))</f>
        <v>2134</v>
      </c>
      <c r="Q117" s="43">
        <f>IF(P117=0,0,MAXA(VLOOKUP(P117,P$23:Q$49,2),0))</f>
        <v>40</v>
      </c>
      <c r="R117" s="44" t="s">
        <v>9</v>
      </c>
      <c r="S117">
        <f>IF(R117=" ",0,MAXA(VLOOKUP(R117,R$23:S$49,2),0))</f>
        <v>1243</v>
      </c>
      <c r="T117" s="49">
        <f>IF(S117=0,0,MAXA(VLOOKUP(S117,S$23:T$49,2),0))</f>
        <v>50</v>
      </c>
      <c r="U117" s="36" t="s">
        <v>14</v>
      </c>
      <c r="V117">
        <f>IF(U117=" ",0,MAXA(VLOOKUP(U117,U$23:V$49,2),0))</f>
        <v>2134</v>
      </c>
      <c r="W117" s="40">
        <f>IF(V117=0,0,MAXA(VLOOKUP(V117,V$23:W$49,2),0))</f>
        <v>48</v>
      </c>
      <c r="X117" s="9" t="s">
        <v>14</v>
      </c>
      <c r="Y117">
        <f>IF(X117=" ",0,MAXA(VLOOKUP(X117,X$23:Y$49,2),0))</f>
        <v>2134</v>
      </c>
      <c r="Z117" s="43">
        <f>IF(Y117=0,0,MAXA(VLOOKUP(Y117,Y$23:Z$49,2),0))</f>
        <v>28.999999999999993</v>
      </c>
      <c r="AA117" s="44" t="s">
        <v>9</v>
      </c>
      <c r="AB117">
        <f>IF(AA117=" ",0,MAXA(VLOOKUP(AA117,AA$23:AB$49,2),0))</f>
        <v>1243</v>
      </c>
      <c r="AC117" s="49">
        <f>IF(AB117=0,0,MAXA(VLOOKUP(AB117,AB$23:AC$49,2),0))</f>
        <v>50</v>
      </c>
      <c r="AD117" s="7">
        <v>20</v>
      </c>
      <c r="AE117" s="13">
        <v>32</v>
      </c>
      <c r="AF117" s="13">
        <v>32</v>
      </c>
      <c r="AG117" s="13">
        <v>35</v>
      </c>
      <c r="AH117" s="15">
        <f>SUM(AE117:AG117)</f>
        <v>99</v>
      </c>
      <c r="AI117" s="17">
        <f>SUM(AD117)</f>
        <v>20</v>
      </c>
      <c r="AJ117" s="19">
        <f>SUM(H117,K117,N117,Q117,T117,W117,Z117,AC117)</f>
        <v>332</v>
      </c>
      <c r="AK117" s="4">
        <f>SUM(AH117,AI117,AJ117)</f>
        <v>451</v>
      </c>
      <c r="AM117" s="6"/>
      <c r="AN117" s="6"/>
    </row>
    <row r="118" spans="1:40" x14ac:dyDescent="0.2">
      <c r="B118" s="55">
        <v>814</v>
      </c>
      <c r="C118" t="s">
        <v>139</v>
      </c>
      <c r="D118" t="s">
        <v>140</v>
      </c>
      <c r="E118" s="4" t="s">
        <v>134</v>
      </c>
      <c r="F118" s="23" t="s">
        <v>11</v>
      </c>
      <c r="G118">
        <f>IF(F118=" ",0,MAXA(VLOOKUP(F118,F$23:G$49,2),0))</f>
        <v>1342</v>
      </c>
      <c r="H118" s="26">
        <f>IF(G118=0,0,MAXA(VLOOKUP(G118,G$23:H$49,2),0))</f>
        <v>32.000000000000014</v>
      </c>
      <c r="I118" s="29" t="s">
        <v>11</v>
      </c>
      <c r="J118">
        <f>IF(I118=" ",0,MAXA(VLOOKUP(I118,I$23:J$49,2),0))</f>
        <v>1342</v>
      </c>
      <c r="K118" s="34">
        <f>IF(J118=0,0,MAXA(VLOOKUP(J118,J$23:K$49,2),0))</f>
        <v>37</v>
      </c>
      <c r="L118" s="36" t="s">
        <v>27</v>
      </c>
      <c r="M118">
        <f>IF(L118=" ",0,MAXA(VLOOKUP(L118,L$23:M$49,2),0))</f>
        <v>4132</v>
      </c>
      <c r="N118" s="40">
        <f>IF(M118=0,0,MAXA(VLOOKUP(M118,M$23:N$49,2),0))</f>
        <v>45</v>
      </c>
      <c r="O118" s="9" t="s">
        <v>10</v>
      </c>
      <c r="P118">
        <f>IF(O118=" ",0,MAXA(VLOOKUP(O118,O$23:P$49,2),0))</f>
        <v>1324</v>
      </c>
      <c r="Q118" s="43">
        <f>IF(P118=0,0,MAXA(VLOOKUP(P118,P$23:Q$49,2),0))</f>
        <v>50</v>
      </c>
      <c r="R118" s="44" t="s">
        <v>25</v>
      </c>
      <c r="S118">
        <f>IF(R118=" ",0,MAXA(VLOOKUP(R118,R$23:S$49,2),0))</f>
        <v>3421</v>
      </c>
      <c r="T118" s="49">
        <f>IF(S118=0,0,MAXA(VLOOKUP(S118,S$23:T$49,2),0))</f>
        <v>30.000000000000021</v>
      </c>
      <c r="U118" s="36" t="s">
        <v>11</v>
      </c>
      <c r="V118">
        <f>IF(U118=" ",0,MAXA(VLOOKUP(U118,U$23:V$49,2),0))</f>
        <v>1342</v>
      </c>
      <c r="W118" s="40">
        <f>IF(V118=0,0,MAXA(VLOOKUP(V118,V$23:W$49,2),0))</f>
        <v>28.000000000000014</v>
      </c>
      <c r="X118" s="9" t="s">
        <v>8</v>
      </c>
      <c r="Y118">
        <f>IF(X118=" ",0,MAXA(VLOOKUP(X118,X$23:Y$49,2),0))</f>
        <v>1234</v>
      </c>
      <c r="Z118" s="43">
        <f>IF(Y118=0,0,MAXA(VLOOKUP(Y118,Y$23:Z$49,2),0))</f>
        <v>32.999999999999993</v>
      </c>
      <c r="AA118" s="44" t="s">
        <v>10</v>
      </c>
      <c r="AB118">
        <f>IF(AA118=" ",0,MAXA(VLOOKUP(AA118,AA$23:AB$49,2),0))</f>
        <v>1324</v>
      </c>
      <c r="AC118" s="49">
        <f>IF(AB118=0,0,MAXA(VLOOKUP(AB118,AB$23:AC$49,2),0))</f>
        <v>40.999999999999943</v>
      </c>
      <c r="AD118" s="7">
        <v>30</v>
      </c>
      <c r="AE118" s="13">
        <v>21</v>
      </c>
      <c r="AF118" s="13">
        <v>35</v>
      </c>
      <c r="AG118" s="13">
        <v>33</v>
      </c>
      <c r="AH118" s="15">
        <f>SUM(AE118:AG118)</f>
        <v>89</v>
      </c>
      <c r="AI118" s="17">
        <f>SUM(AD118)</f>
        <v>30</v>
      </c>
      <c r="AJ118" s="19">
        <f>SUM(H118,K118,N118,Q118,T118,W118,Z118,AC118)</f>
        <v>296</v>
      </c>
      <c r="AK118" s="4">
        <f>SUM(AH118,AI118,AJ118)</f>
        <v>415</v>
      </c>
      <c r="AL118" s="4">
        <v>1316</v>
      </c>
      <c r="AM118" s="6"/>
      <c r="AN118" s="6"/>
    </row>
    <row r="119" spans="1:40" x14ac:dyDescent="0.2">
      <c r="B119" s="55"/>
      <c r="K119" s="26"/>
      <c r="N119" s="26"/>
      <c r="Q119" s="26"/>
      <c r="T119" s="26"/>
      <c r="W119" s="26"/>
      <c r="Z119" s="26"/>
      <c r="AC119" s="26"/>
      <c r="AM119" s="6"/>
      <c r="AN119" s="6"/>
    </row>
    <row r="120" spans="1:40" x14ac:dyDescent="0.2">
      <c r="B120" s="55"/>
    </row>
    <row r="121" spans="1:40" x14ac:dyDescent="0.2">
      <c r="B121" s="55">
        <v>831</v>
      </c>
      <c r="C121" t="s">
        <v>142</v>
      </c>
      <c r="D121" t="s">
        <v>143</v>
      </c>
      <c r="E121" s="4" t="s">
        <v>144</v>
      </c>
      <c r="F121" s="23" t="s">
        <v>23</v>
      </c>
      <c r="G121">
        <f>IF(F121=" ",0,MAXA(VLOOKUP(F121,F$23:G$49,2),0))</f>
        <v>3241</v>
      </c>
      <c r="H121" s="26">
        <f>IF(G121=0,0,MAXA(VLOOKUP(G121,G$23:H$49,2),0))</f>
        <v>46.000000000000014</v>
      </c>
      <c r="I121" s="29" t="s">
        <v>15</v>
      </c>
      <c r="J121">
        <f>IF(I121=" ",0,MAXA(VLOOKUP(I121,I$23:J$49,2),0))</f>
        <v>2143</v>
      </c>
      <c r="K121" s="34">
        <f>IF(J121=0,0,MAXA(VLOOKUP(J121,J$23:K$49,2),0))</f>
        <v>35</v>
      </c>
      <c r="L121" s="36" t="s">
        <v>28</v>
      </c>
      <c r="M121">
        <f>IF(L121=" ",0,MAXA(VLOOKUP(L121,L$23:M$49,2),0))</f>
        <v>4213</v>
      </c>
      <c r="N121" s="40">
        <f>IF(M121=0,0,MAXA(VLOOKUP(M121,M$23:N$49,2),0))</f>
        <v>48</v>
      </c>
      <c r="O121" s="9" t="s">
        <v>10</v>
      </c>
      <c r="P121">
        <f>IF(O121=" ",0,MAXA(VLOOKUP(O121,O$23:P$49,2),0))</f>
        <v>1324</v>
      </c>
      <c r="Q121" s="43">
        <f>IF(P121=0,0,MAXA(VLOOKUP(P121,P$23:Q$49,2),0))</f>
        <v>50</v>
      </c>
      <c r="R121" s="44" t="s">
        <v>8</v>
      </c>
      <c r="S121">
        <f>IF(R121=" ",0,MAXA(VLOOKUP(R121,R$23:S$49,2),0))</f>
        <v>1234</v>
      </c>
      <c r="T121" s="49">
        <f>IF(S121=0,0,MAXA(VLOOKUP(S121,S$23:T$49,2),0))</f>
        <v>48.000000000000007</v>
      </c>
      <c r="U121" s="36" t="s">
        <v>19</v>
      </c>
      <c r="V121">
        <f>IF(U121=" ",0,MAXA(VLOOKUP(U121,U$23:V$49,2),0))</f>
        <v>2431</v>
      </c>
      <c r="W121" s="40">
        <f>IF(V121=0,0,MAXA(VLOOKUP(V121,V$23:W$49,2),0))</f>
        <v>40.000000000000028</v>
      </c>
      <c r="X121" s="9" t="s">
        <v>14</v>
      </c>
      <c r="Y121">
        <f>IF(X121=" ",0,MAXA(VLOOKUP(X121,X$23:Y$49,2),0))</f>
        <v>2134</v>
      </c>
      <c r="Z121" s="43">
        <f>IF(Y121=0,0,MAXA(VLOOKUP(Y121,Y$23:Z$49,2),0))</f>
        <v>28.999999999999993</v>
      </c>
      <c r="AA121" s="44" t="s">
        <v>12</v>
      </c>
      <c r="AB121">
        <f>IF(AA121=" ",0,MAXA(VLOOKUP(AA121,AA$23:AB$49,2),0))</f>
        <v>1423</v>
      </c>
      <c r="AC121" s="49">
        <f>IF(AB121=0,0,MAXA(VLOOKUP(AB121,AB$23:AC$49,2),0))</f>
        <v>45</v>
      </c>
      <c r="AD121" s="7">
        <v>25</v>
      </c>
      <c r="AE121" s="13">
        <v>33</v>
      </c>
      <c r="AF121" s="13">
        <v>35</v>
      </c>
      <c r="AG121" s="13">
        <v>35</v>
      </c>
      <c r="AH121" s="15">
        <f>SUM(AE121:AG121)</f>
        <v>103</v>
      </c>
      <c r="AI121" s="17">
        <f>SUM(AD121)</f>
        <v>25</v>
      </c>
      <c r="AJ121" s="19">
        <f>SUM(H121,K121,N121,Q121,T121,W121,Z121,AC121)</f>
        <v>341</v>
      </c>
      <c r="AK121" s="4">
        <f>SUM(AH121,AI121,AJ121)</f>
        <v>469</v>
      </c>
      <c r="AM121" s="6"/>
      <c r="AN121" s="6"/>
    </row>
    <row r="122" spans="1:40" x14ac:dyDescent="0.2">
      <c r="B122" s="55">
        <v>832</v>
      </c>
      <c r="C122" t="s">
        <v>145</v>
      </c>
      <c r="D122" t="s">
        <v>146</v>
      </c>
      <c r="E122" s="4" t="s">
        <v>144</v>
      </c>
      <c r="F122" s="23" t="s">
        <v>19</v>
      </c>
      <c r="G122">
        <f>IF(F122=" ",0,MAXA(VLOOKUP(F122,F$23:G$49,2),0))</f>
        <v>2431</v>
      </c>
      <c r="H122" s="26">
        <f>IF(G122=0,0,MAXA(VLOOKUP(G122,G$23:H$49,2),0))</f>
        <v>34.000000000000028</v>
      </c>
      <c r="I122" s="29" t="s">
        <v>8</v>
      </c>
      <c r="J122">
        <f>IF(I122=" ",0,MAXA(VLOOKUP(I122,I$23:J$49,2),0))</f>
        <v>1234</v>
      </c>
      <c r="K122" s="34">
        <f>IF(J122=0,0,MAXA(VLOOKUP(J122,J$23:K$49,2),0))</f>
        <v>42</v>
      </c>
      <c r="L122" s="36" t="s">
        <v>29</v>
      </c>
      <c r="M122">
        <f>IF(L122=" ",0,MAXA(VLOOKUP(L122,L$23:M$49,2),0))</f>
        <v>4312</v>
      </c>
      <c r="N122" s="40">
        <f>IF(M122=0,0,MAXA(VLOOKUP(M122,M$23:N$49,2),0))</f>
        <v>38</v>
      </c>
      <c r="O122" s="9" t="s">
        <v>29</v>
      </c>
      <c r="P122">
        <f>IF(O122=" ",0,MAXA(VLOOKUP(O122,O$23:P$49,2),0))</f>
        <v>4312</v>
      </c>
      <c r="Q122" s="43">
        <f>IF(P122=0,0,MAXA(VLOOKUP(P122,P$23:Q$49,2),0))</f>
        <v>23</v>
      </c>
      <c r="R122" s="44" t="s">
        <v>23</v>
      </c>
      <c r="S122">
        <f>IF(R122=" ",0,MAXA(VLOOKUP(R122,R$23:S$49,2),0))</f>
        <v>3241</v>
      </c>
      <c r="T122" s="49">
        <f>IF(S122=0,0,MAXA(VLOOKUP(S122,S$23:T$49,2),0))</f>
        <v>32.000000000000021</v>
      </c>
      <c r="U122" s="36" t="s">
        <v>19</v>
      </c>
      <c r="V122">
        <f>IF(U122=" ",0,MAXA(VLOOKUP(U122,U$23:V$49,2),0))</f>
        <v>2431</v>
      </c>
      <c r="W122" s="40">
        <f>IF(V122=0,0,MAXA(VLOOKUP(V122,V$23:W$49,2),0))</f>
        <v>40.000000000000028</v>
      </c>
      <c r="X122" s="9" t="s">
        <v>9</v>
      </c>
      <c r="Y122">
        <f>IF(X122=" ",0,MAXA(VLOOKUP(X122,X$23:Y$49,2),0))</f>
        <v>1243</v>
      </c>
      <c r="Z122" s="43">
        <f>IF(Y122=0,0,MAXA(VLOOKUP(Y122,Y$23:Z$49,2),0))</f>
        <v>42</v>
      </c>
      <c r="AA122" s="44" t="s">
        <v>9</v>
      </c>
      <c r="AB122">
        <f>IF(AA122=" ",0,MAXA(VLOOKUP(AA122,AA$23:AB$49,2),0))</f>
        <v>1243</v>
      </c>
      <c r="AC122" s="49">
        <f>IF(AB122=0,0,MAXA(VLOOKUP(AB122,AB$23:AC$49,2),0))</f>
        <v>50</v>
      </c>
      <c r="AD122" s="7">
        <v>30</v>
      </c>
      <c r="AE122" s="13">
        <v>23</v>
      </c>
      <c r="AF122" s="13">
        <v>25</v>
      </c>
      <c r="AG122" s="13">
        <v>25</v>
      </c>
      <c r="AH122" s="15">
        <f>SUM(AE122:AG122)</f>
        <v>73</v>
      </c>
      <c r="AI122" s="17">
        <f>SUM(AD122)</f>
        <v>30</v>
      </c>
      <c r="AJ122" s="19">
        <f>SUM(H122,K122,N122,Q122,T122,W122,Z122,AC122)</f>
        <v>301.00000000000011</v>
      </c>
      <c r="AK122" s="4">
        <f>SUM(AH122,AI122,AJ122)</f>
        <v>404.00000000000011</v>
      </c>
      <c r="AM122" s="6"/>
      <c r="AN122" s="6"/>
    </row>
    <row r="123" spans="1:40" x14ac:dyDescent="0.2">
      <c r="B123" s="55">
        <v>833</v>
      </c>
      <c r="C123" t="s">
        <v>147</v>
      </c>
      <c r="D123" t="s">
        <v>148</v>
      </c>
      <c r="E123" s="4" t="s">
        <v>144</v>
      </c>
      <c r="F123" s="23" t="s">
        <v>10</v>
      </c>
      <c r="G123">
        <f>IF(F123=" ",0,MAXA(VLOOKUP(F123,F$23:G$49,2),0))</f>
        <v>1324</v>
      </c>
      <c r="H123" s="26">
        <f>IF(G123=0,0,MAXA(VLOOKUP(G123,G$23:H$49,2),0))</f>
        <v>40</v>
      </c>
      <c r="I123" s="29" t="s">
        <v>8</v>
      </c>
      <c r="J123">
        <f>IF(I123=" ",0,MAXA(VLOOKUP(I123,I$23:J$49,2),0))</f>
        <v>1234</v>
      </c>
      <c r="K123" s="34">
        <f>IF(J123=0,0,MAXA(VLOOKUP(J123,J$23:K$49,2),0))</f>
        <v>42</v>
      </c>
      <c r="L123" s="36" t="s">
        <v>11</v>
      </c>
      <c r="M123">
        <f>IF(L123=" ",0,MAXA(VLOOKUP(L123,L$23:M$49,2),0))</f>
        <v>1342</v>
      </c>
      <c r="N123" s="40">
        <f>IF(M123=0,0,MAXA(VLOOKUP(M123,M$23:N$49,2),0))</f>
        <v>32</v>
      </c>
      <c r="O123" s="9" t="s">
        <v>20</v>
      </c>
      <c r="P123">
        <f>IF(O123=" ",0,MAXA(VLOOKUP(O123,O$23:P$49,2),0))</f>
        <v>3124</v>
      </c>
      <c r="Q123" s="43">
        <f>IF(P123=0,0,MAXA(VLOOKUP(P123,P$23:Q$49,2),0))</f>
        <v>48</v>
      </c>
      <c r="R123" s="44" t="s">
        <v>22</v>
      </c>
      <c r="S123">
        <f>IF(R123=" ",0,MAXA(VLOOKUP(R123,R$23:S$49,2),0))</f>
        <v>3214</v>
      </c>
      <c r="T123" s="49">
        <f>IF(S123=0,0,MAXA(VLOOKUP(S123,S$23:T$49,2),0))</f>
        <v>36.000000000000021</v>
      </c>
      <c r="U123" s="36" t="s">
        <v>14</v>
      </c>
      <c r="V123">
        <f>IF(U123=" ",0,MAXA(VLOOKUP(U123,U$23:V$49,2),0))</f>
        <v>2134</v>
      </c>
      <c r="W123" s="40">
        <f>IF(V123=0,0,MAXA(VLOOKUP(V123,V$23:W$49,2),0))</f>
        <v>48</v>
      </c>
      <c r="X123" s="9" t="s">
        <v>9</v>
      </c>
      <c r="Y123">
        <f>IF(X123=" ",0,MAXA(VLOOKUP(X123,X$23:Y$49,2),0))</f>
        <v>1243</v>
      </c>
      <c r="Z123" s="43">
        <f>IF(Y123=0,0,MAXA(VLOOKUP(Y123,Y$23:Z$49,2),0))</f>
        <v>42</v>
      </c>
      <c r="AA123" s="44" t="s">
        <v>9</v>
      </c>
      <c r="AB123">
        <f>IF(AA123=" ",0,MAXA(VLOOKUP(AA123,AA$23:AB$49,2),0))</f>
        <v>1243</v>
      </c>
      <c r="AC123" s="49">
        <f>IF(AB123=0,0,MAXA(VLOOKUP(AB123,AB$23:AC$49,2),0))</f>
        <v>50</v>
      </c>
      <c r="AD123" s="7">
        <v>25</v>
      </c>
      <c r="AE123" s="13">
        <v>37</v>
      </c>
      <c r="AF123" s="13">
        <v>32</v>
      </c>
      <c r="AG123" s="13">
        <v>35</v>
      </c>
      <c r="AH123" s="15">
        <f>SUM(AE123:AG123)</f>
        <v>104</v>
      </c>
      <c r="AI123" s="17">
        <f>SUM(AD123)</f>
        <v>25</v>
      </c>
      <c r="AJ123" s="19">
        <f>SUM(H123,K123,N123,Q123,T123,W123,Z123,AC123)</f>
        <v>338</v>
      </c>
      <c r="AK123" s="4">
        <f>SUM(AH123,AI123,AJ123)</f>
        <v>467</v>
      </c>
      <c r="AM123" s="6"/>
      <c r="AN123" s="6"/>
    </row>
    <row r="124" spans="1:40" x14ac:dyDescent="0.2">
      <c r="B124" s="55">
        <v>834</v>
      </c>
      <c r="C124" t="s">
        <v>120</v>
      </c>
      <c r="D124" t="s">
        <v>149</v>
      </c>
      <c r="E124" s="4" t="s">
        <v>144</v>
      </c>
      <c r="F124" s="23" t="s">
        <v>16</v>
      </c>
      <c r="G124">
        <f>IF(F124=" ",0,MAXA(VLOOKUP(F124,F$23:G$49,2),0))</f>
        <v>2314</v>
      </c>
      <c r="H124" s="26">
        <f>IF(G124=0,0,MAXA(VLOOKUP(G124,G$23:H$49,2),0))</f>
        <v>48</v>
      </c>
      <c r="I124" s="29" t="s">
        <v>18</v>
      </c>
      <c r="J124">
        <f>IF(I124=" ",0,MAXA(VLOOKUP(I124,I$23:J$49,2),0))</f>
        <v>2413</v>
      </c>
      <c r="K124" s="34">
        <f>IF(J124=0,0,MAXA(VLOOKUP(J124,J$23:K$49,2),0))</f>
        <v>30</v>
      </c>
      <c r="L124" s="36" t="s">
        <v>28</v>
      </c>
      <c r="M124">
        <f>IF(L124=" ",0,MAXA(VLOOKUP(L124,L$23:M$49,2),0))</f>
        <v>4213</v>
      </c>
      <c r="N124" s="40">
        <f>IF(M124=0,0,MAXA(VLOOKUP(M124,M$23:N$49,2),0))</f>
        <v>48</v>
      </c>
      <c r="O124" s="9" t="s">
        <v>12</v>
      </c>
      <c r="P124">
        <f>IF(O124=" ",0,MAXA(VLOOKUP(O124,O$23:P$49,2),0))</f>
        <v>1423</v>
      </c>
      <c r="Q124" s="43">
        <f>IF(P124=0,0,MAXA(VLOOKUP(P124,P$23:Q$49,2),0))</f>
        <v>32</v>
      </c>
      <c r="R124" s="44" t="s">
        <v>30</v>
      </c>
      <c r="S124">
        <f>IF(R124=" ",0,MAXA(VLOOKUP(R124,R$23:S$49,2),0))</f>
        <v>4321</v>
      </c>
      <c r="T124" s="49">
        <f>IF(S124=0,0,MAXA(VLOOKUP(S124,S$23:T$49,2),0))</f>
        <v>32.000000000000014</v>
      </c>
      <c r="U124" s="36" t="s">
        <v>16</v>
      </c>
      <c r="V124">
        <f>IF(U124=" ",0,MAXA(VLOOKUP(U124,U$23:V$49,2),0))</f>
        <v>2314</v>
      </c>
      <c r="W124" s="40">
        <f>IF(V124=0,0,MAXA(VLOOKUP(V124,V$23:W$49,2),0))</f>
        <v>50</v>
      </c>
      <c r="X124" s="9" t="s">
        <v>13</v>
      </c>
      <c r="Y124">
        <f>IF(X124=" ",0,MAXA(VLOOKUP(X124,X$23:Y$49,2),0))</f>
        <v>1432</v>
      </c>
      <c r="Z124" s="43">
        <f>IF(Y124=0,0,MAXA(VLOOKUP(Y124,Y$23:Z$49,2),0))</f>
        <v>44.999999999999993</v>
      </c>
      <c r="AA124" s="44" t="s">
        <v>9</v>
      </c>
      <c r="AB124">
        <f>IF(AA124=" ",0,MAXA(VLOOKUP(AA124,AA$23:AB$49,2),0))</f>
        <v>1243</v>
      </c>
      <c r="AC124" s="49">
        <f>IF(AB124=0,0,MAXA(VLOOKUP(AB124,AB$23:AC$49,2),0))</f>
        <v>50</v>
      </c>
      <c r="AD124" s="7">
        <v>20</v>
      </c>
      <c r="AE124" s="13">
        <v>36</v>
      </c>
      <c r="AF124" s="13">
        <v>34</v>
      </c>
      <c r="AG124" s="13">
        <v>38</v>
      </c>
      <c r="AH124" s="15">
        <f>SUM(AE124:AG124)</f>
        <v>108</v>
      </c>
      <c r="AI124" s="17">
        <f>SUM(AD124)</f>
        <v>20</v>
      </c>
      <c r="AJ124" s="19">
        <f>SUM(H124,K124,N124,Q124,T124,W124,Z124,AC124)</f>
        <v>335</v>
      </c>
      <c r="AK124" s="4">
        <f>SUM(AH124,AI124,AJ124)</f>
        <v>463</v>
      </c>
      <c r="AL124" s="4">
        <v>1399</v>
      </c>
      <c r="AM124" s="6"/>
      <c r="AN124" s="6"/>
    </row>
    <row r="125" spans="1:40" x14ac:dyDescent="0.2">
      <c r="B125" s="55"/>
      <c r="K125" s="26"/>
      <c r="N125" s="26"/>
      <c r="Q125" s="26"/>
      <c r="T125" s="26"/>
      <c r="W125" s="26"/>
      <c r="Z125" s="26"/>
      <c r="AC125" s="26"/>
      <c r="AM125" s="6"/>
      <c r="AN125" s="6"/>
    </row>
    <row r="126" spans="1:40" x14ac:dyDescent="0.2">
      <c r="B126" s="55">
        <v>841</v>
      </c>
      <c r="C126" t="s">
        <v>99</v>
      </c>
      <c r="D126" t="s">
        <v>150</v>
      </c>
      <c r="E126" s="4" t="s">
        <v>151</v>
      </c>
      <c r="F126" s="23" t="s">
        <v>22</v>
      </c>
      <c r="G126">
        <f>IF(F126=" ",0,MAXA(VLOOKUP(F126,F$23:G$49,2),0))</f>
        <v>3214</v>
      </c>
      <c r="H126" s="26">
        <f>IF(G126=0,0,MAXA(VLOOKUP(G126,G$23:H$49,2),0))</f>
        <v>50</v>
      </c>
      <c r="I126" s="29" t="s">
        <v>14</v>
      </c>
      <c r="J126">
        <f>IF(I126=" ",0,MAXA(VLOOKUP(I126,I$23:J$49,2),0))</f>
        <v>2134</v>
      </c>
      <c r="K126" s="34">
        <f>IF(J126=0,0,MAXA(VLOOKUP(J126,J$23:K$49,2),0))</f>
        <v>44</v>
      </c>
      <c r="L126" s="36" t="s">
        <v>28</v>
      </c>
      <c r="M126">
        <f>IF(L126=" ",0,MAXA(VLOOKUP(L126,L$23:M$49,2),0))</f>
        <v>4213</v>
      </c>
      <c r="N126" s="40">
        <f>IF(M126=0,0,MAXA(VLOOKUP(M126,M$23:N$49,2),0))</f>
        <v>48</v>
      </c>
      <c r="O126" s="9" t="s">
        <v>20</v>
      </c>
      <c r="P126">
        <f>IF(O126=" ",0,MAXA(VLOOKUP(O126,O$23:P$49,2),0))</f>
        <v>3124</v>
      </c>
      <c r="Q126" s="43">
        <f>IF(P126=0,0,MAXA(VLOOKUP(P126,P$23:Q$49,2),0))</f>
        <v>48</v>
      </c>
      <c r="R126" s="44" t="s">
        <v>20</v>
      </c>
      <c r="S126">
        <f>IF(R126=" ",0,MAXA(VLOOKUP(R126,R$23:S$49,2),0))</f>
        <v>3124</v>
      </c>
      <c r="T126" s="49">
        <f>IF(S126=0,0,MAXA(VLOOKUP(S126,S$23:T$49,2),0))</f>
        <v>38.000000000000021</v>
      </c>
      <c r="U126" s="36" t="s">
        <v>16</v>
      </c>
      <c r="V126">
        <f>IF(U126=" ",0,MAXA(VLOOKUP(U126,U$23:V$49,2),0))</f>
        <v>2314</v>
      </c>
      <c r="W126" s="40">
        <f>IF(V126=0,0,MAXA(VLOOKUP(V126,V$23:W$49,2),0))</f>
        <v>50</v>
      </c>
      <c r="X126" s="9" t="s">
        <v>12</v>
      </c>
      <c r="Y126">
        <f>IF(X126=" ",0,MAXA(VLOOKUP(X126,X$23:Y$49,2),0))</f>
        <v>1423</v>
      </c>
      <c r="Z126" s="43">
        <f>IF(Y126=0,0,MAXA(VLOOKUP(Y126,Y$23:Z$49,2),0))</f>
        <v>48</v>
      </c>
      <c r="AA126" s="44" t="s">
        <v>8</v>
      </c>
      <c r="AB126">
        <f>IF(AA126=" ",0,MAXA(VLOOKUP(AA126,AA$23:AB$49,2),0))</f>
        <v>1234</v>
      </c>
      <c r="AC126" s="49">
        <f>IF(AB126=0,0,MAXA(VLOOKUP(AB126,AB$23:AC$49,2),0))</f>
        <v>47.999999999999972</v>
      </c>
      <c r="AD126" s="7">
        <v>35</v>
      </c>
      <c r="AE126" s="13">
        <v>44</v>
      </c>
      <c r="AF126" s="13">
        <v>41</v>
      </c>
      <c r="AG126" s="13">
        <v>42</v>
      </c>
      <c r="AH126" s="15">
        <f>SUM(AE126:AG126)</f>
        <v>127</v>
      </c>
      <c r="AI126" s="17">
        <f>SUM(AD126)</f>
        <v>35</v>
      </c>
      <c r="AJ126" s="19">
        <f>SUM(H126,K126,N126,Q126,T126,W126,Z126,AC126)</f>
        <v>374</v>
      </c>
      <c r="AK126" s="4">
        <f>SUM(AH126,AI126,AJ126)</f>
        <v>536</v>
      </c>
      <c r="AM126" s="6"/>
      <c r="AN126" s="6"/>
    </row>
    <row r="127" spans="1:40" x14ac:dyDescent="0.2">
      <c r="B127" s="55">
        <v>842</v>
      </c>
      <c r="C127" t="s">
        <v>152</v>
      </c>
      <c r="D127" t="s">
        <v>153</v>
      </c>
      <c r="E127" s="4" t="s">
        <v>151</v>
      </c>
      <c r="F127" s="23" t="s">
        <v>9</v>
      </c>
      <c r="G127">
        <f>IF(F127=" ",0,MAXA(VLOOKUP(F127,F$23:G$49,2),0))</f>
        <v>1243</v>
      </c>
      <c r="H127" s="26">
        <f>IF(G127=0,0,MAXA(VLOOKUP(G127,G$23:H$49,2),0))</f>
        <v>28.000000000000014</v>
      </c>
      <c r="I127" s="29" t="s">
        <v>30</v>
      </c>
      <c r="J127">
        <f>IF(I127=" ",0,MAXA(VLOOKUP(I127,I$23:J$49,2),0))</f>
        <v>4321</v>
      </c>
      <c r="K127" s="34">
        <f>IF(J127=0,0,MAXA(VLOOKUP(J127,J$23:K$49,2),0))</f>
        <v>29</v>
      </c>
      <c r="L127" s="36" t="s">
        <v>28</v>
      </c>
      <c r="M127">
        <f>IF(L127=" ",0,MAXA(VLOOKUP(L127,L$23:M$49,2),0))</f>
        <v>4213</v>
      </c>
      <c r="N127" s="40">
        <f>IF(M127=0,0,MAXA(VLOOKUP(M127,M$23:N$49,2),0))</f>
        <v>48</v>
      </c>
      <c r="O127" s="9" t="s">
        <v>19</v>
      </c>
      <c r="P127">
        <f>IF(O127=" ",0,MAXA(VLOOKUP(O127,O$23:P$49,2),0))</f>
        <v>2431</v>
      </c>
      <c r="Q127" s="43">
        <f>IF(P127=0,0,MAXA(VLOOKUP(P127,P$23:Q$49,2),0))</f>
        <v>18</v>
      </c>
      <c r="R127" s="44" t="s">
        <v>15</v>
      </c>
      <c r="S127">
        <f>IF(R127=" ",0,MAXA(VLOOKUP(R127,R$23:S$49,2),0))</f>
        <v>2143</v>
      </c>
      <c r="T127" s="49">
        <f>IF(S127=0,0,MAXA(VLOOKUP(S127,S$23:T$49,2),0))</f>
        <v>48</v>
      </c>
      <c r="U127" s="36" t="s">
        <v>14</v>
      </c>
      <c r="V127">
        <f>IF(U127=" ",0,MAXA(VLOOKUP(U127,U$23:V$49,2),0))</f>
        <v>2134</v>
      </c>
      <c r="W127" s="40">
        <f>IF(V127=0,0,MAXA(VLOOKUP(V127,V$23:W$49,2),0))</f>
        <v>48</v>
      </c>
      <c r="X127" s="9" t="s">
        <v>13</v>
      </c>
      <c r="Y127">
        <f>IF(X127=" ",0,MAXA(VLOOKUP(X127,X$23:Y$49,2),0))</f>
        <v>1432</v>
      </c>
      <c r="Z127" s="43">
        <f>IF(Y127=0,0,MAXA(VLOOKUP(Y127,Y$23:Z$49,2),0))</f>
        <v>44.999999999999993</v>
      </c>
      <c r="AA127" s="44" t="s">
        <v>22</v>
      </c>
      <c r="AB127">
        <f>IF(AA127=" ",0,MAXA(VLOOKUP(AA127,AA$23:AB$49,2),0))</f>
        <v>3214</v>
      </c>
      <c r="AC127" s="49">
        <f>IF(AB127=0,0,MAXA(VLOOKUP(AB127,AB$23:AC$49,2),0))</f>
        <v>23.999999999999915</v>
      </c>
      <c r="AD127" s="7">
        <v>20</v>
      </c>
      <c r="AE127" s="13">
        <v>38</v>
      </c>
      <c r="AF127" s="13">
        <v>39</v>
      </c>
      <c r="AG127" s="13">
        <v>40</v>
      </c>
      <c r="AH127" s="15">
        <f>SUM(AE127:AG127)</f>
        <v>117</v>
      </c>
      <c r="AI127" s="17">
        <f>SUM(AD127)</f>
        <v>20</v>
      </c>
      <c r="AJ127" s="19">
        <f>SUM(H127,K127,N127,Q127,T127,W127,Z127,AC127)</f>
        <v>287.99999999999989</v>
      </c>
      <c r="AK127" s="4">
        <f>SUM(AH127,AI127,AJ127)</f>
        <v>424.99999999999989</v>
      </c>
      <c r="AM127" s="6"/>
      <c r="AN127" s="6"/>
    </row>
    <row r="128" spans="1:40" x14ac:dyDescent="0.2">
      <c r="B128" s="55">
        <v>843</v>
      </c>
      <c r="C128" t="s">
        <v>154</v>
      </c>
      <c r="D128" t="s">
        <v>52</v>
      </c>
      <c r="E128" s="4" t="s">
        <v>151</v>
      </c>
      <c r="F128" s="23" t="s">
        <v>22</v>
      </c>
      <c r="G128">
        <f>IF(F128=" ",0,MAXA(VLOOKUP(F128,F$23:G$49,2),0))</f>
        <v>3214</v>
      </c>
      <c r="H128" s="26">
        <f>IF(G128=0,0,MAXA(VLOOKUP(G128,G$23:H$49,2),0))</f>
        <v>50</v>
      </c>
      <c r="I128" s="29" t="s">
        <v>15</v>
      </c>
      <c r="J128">
        <f>IF(I128=" ",0,MAXA(VLOOKUP(I128,I$23:J$49,2),0))</f>
        <v>2143</v>
      </c>
      <c r="K128" s="34">
        <f>IF(J128=0,0,MAXA(VLOOKUP(J128,J$23:K$49,2),0))</f>
        <v>35</v>
      </c>
      <c r="L128" s="36" t="s">
        <v>28</v>
      </c>
      <c r="M128">
        <f>IF(L128=" ",0,MAXA(VLOOKUP(L128,L$23:M$49,2),0))</f>
        <v>4213</v>
      </c>
      <c r="N128" s="40">
        <f>IF(M128=0,0,MAXA(VLOOKUP(M128,M$23:N$49,2),0))</f>
        <v>48</v>
      </c>
      <c r="O128" s="9" t="s">
        <v>10</v>
      </c>
      <c r="P128">
        <f>IF(O128=" ",0,MAXA(VLOOKUP(O128,O$23:P$49,2),0))</f>
        <v>1324</v>
      </c>
      <c r="Q128" s="43">
        <f>IF(P128=0,0,MAXA(VLOOKUP(P128,P$23:Q$49,2),0))</f>
        <v>50</v>
      </c>
      <c r="R128" s="44" t="s">
        <v>20</v>
      </c>
      <c r="S128">
        <f>IF(R128=" ",0,MAXA(VLOOKUP(R128,R$23:S$49,2),0))</f>
        <v>3124</v>
      </c>
      <c r="T128" s="49">
        <f>IF(S128=0,0,MAXA(VLOOKUP(S128,S$23:T$49,2),0))</f>
        <v>38.000000000000021</v>
      </c>
      <c r="U128" s="36" t="s">
        <v>14</v>
      </c>
      <c r="V128">
        <f>IF(U128=" ",0,MAXA(VLOOKUP(U128,U$23:V$49,2),0))</f>
        <v>2134</v>
      </c>
      <c r="W128" s="40">
        <f>IF(V128=0,0,MAXA(VLOOKUP(V128,V$23:W$49,2),0))</f>
        <v>48</v>
      </c>
      <c r="X128" s="9" t="s">
        <v>12</v>
      </c>
      <c r="Y128">
        <f>IF(X128=" ",0,MAXA(VLOOKUP(X128,X$23:Y$49,2),0))</f>
        <v>1423</v>
      </c>
      <c r="Z128" s="43">
        <f>IF(Y128=0,0,MAXA(VLOOKUP(Y128,Y$23:Z$49,2),0))</f>
        <v>48</v>
      </c>
      <c r="AA128" s="44" t="s">
        <v>14</v>
      </c>
      <c r="AB128">
        <f>IF(AA128=" ",0,MAXA(VLOOKUP(AA128,AA$23:AB$49,2),0))</f>
        <v>2134</v>
      </c>
      <c r="AC128" s="49">
        <f>IF(AB128=0,0,MAXA(VLOOKUP(AB128,AB$23:AC$49,2),0))</f>
        <v>42.999999999999972</v>
      </c>
      <c r="AD128" s="7">
        <v>20</v>
      </c>
      <c r="AE128" s="13">
        <v>31</v>
      </c>
      <c r="AF128" s="13">
        <v>38</v>
      </c>
      <c r="AG128" s="13">
        <v>38</v>
      </c>
      <c r="AH128" s="15">
        <f>SUM(AE128:AG128)</f>
        <v>107</v>
      </c>
      <c r="AI128" s="17">
        <f>SUM(AD128)</f>
        <v>20</v>
      </c>
      <c r="AJ128" s="19">
        <f>SUM(H128,K128,N128,Q128,T128,W128,Z128,AC128)</f>
        <v>360</v>
      </c>
      <c r="AK128" s="4">
        <f>SUM(AH128,AI128,AJ128)</f>
        <v>487</v>
      </c>
      <c r="AL128" s="4">
        <f>SUM(AK126:AK128)</f>
        <v>1448</v>
      </c>
      <c r="AM128" s="6" t="s">
        <v>202</v>
      </c>
      <c r="AN128" s="6" t="s">
        <v>205</v>
      </c>
    </row>
    <row r="129" spans="1:40" x14ac:dyDescent="0.2">
      <c r="B129" s="55"/>
    </row>
    <row r="130" spans="1:40" x14ac:dyDescent="0.2">
      <c r="A130">
        <v>362</v>
      </c>
      <c r="B130" s="55">
        <v>871</v>
      </c>
      <c r="C130" t="s">
        <v>165</v>
      </c>
      <c r="D130" t="s">
        <v>166</v>
      </c>
      <c r="E130" s="58" t="s">
        <v>125</v>
      </c>
      <c r="F130" s="23" t="s">
        <v>23</v>
      </c>
      <c r="G130">
        <f>IF(F130=" ",0,MAXA(VLOOKUP(F130,F$23:G$49,2),0))</f>
        <v>3241</v>
      </c>
      <c r="H130" s="26">
        <f>IF(G130=0,0,MAXA(VLOOKUP(G130,G$23:H$49,2),0))</f>
        <v>46.000000000000014</v>
      </c>
      <c r="I130" s="29" t="s">
        <v>16</v>
      </c>
      <c r="J130">
        <f>IF(I130=" ",0,MAXA(VLOOKUP(I130,I$23:J$49,2),0))</f>
        <v>2314</v>
      </c>
      <c r="K130" s="34">
        <f>IF(J130=0,0,MAXA(VLOOKUP(J130,J$23:K$49,2),0))</f>
        <v>48</v>
      </c>
      <c r="L130" s="36" t="s">
        <v>28</v>
      </c>
      <c r="M130">
        <f>IF(L130=" ",0,MAXA(VLOOKUP(L130,L$23:M$49,2),0))</f>
        <v>4213</v>
      </c>
      <c r="N130" s="40">
        <f>IF(M130=0,0,MAXA(VLOOKUP(M130,M$23:N$49,2),0))</f>
        <v>48</v>
      </c>
      <c r="O130" s="9" t="s">
        <v>8</v>
      </c>
      <c r="P130">
        <f>IF(O130=" ",0,MAXA(VLOOKUP(O130,O$23:P$49,2),0))</f>
        <v>1234</v>
      </c>
      <c r="Q130" s="43">
        <f>IF(P130=0,0,MAXA(VLOOKUP(P130,P$23:Q$49,2),0))</f>
        <v>46</v>
      </c>
      <c r="R130" s="44" t="s">
        <v>8</v>
      </c>
      <c r="S130">
        <f>IF(R130=" ",0,MAXA(VLOOKUP(R130,R$23:S$49,2),0))</f>
        <v>1234</v>
      </c>
      <c r="T130" s="49">
        <f>IF(S130=0,0,MAXA(VLOOKUP(S130,S$23:T$49,2),0))</f>
        <v>48.000000000000007</v>
      </c>
      <c r="U130" s="36" t="s">
        <v>17</v>
      </c>
      <c r="V130">
        <f>IF(U130=" ",0,MAXA(VLOOKUP(U130,U$23:V$49,2),0))</f>
        <v>2341</v>
      </c>
      <c r="W130" s="40">
        <f>IF(V130=0,0,MAXA(VLOOKUP(V130,V$23:W$49,2),0))</f>
        <v>46.000000000000014</v>
      </c>
      <c r="X130" s="9" t="s">
        <v>8</v>
      </c>
      <c r="Y130">
        <f>IF(X130=" ",0,MAXA(VLOOKUP(X130,X$23:Y$49,2),0))</f>
        <v>1234</v>
      </c>
      <c r="Z130" s="43">
        <f>IF(Y130=0,0,MAXA(VLOOKUP(Y130,Y$23:Z$49,2),0))</f>
        <v>32.999999999999993</v>
      </c>
      <c r="AA130" s="44" t="s">
        <v>8</v>
      </c>
      <c r="AB130">
        <f>IF(AA130=" ",0,MAXA(VLOOKUP(AA130,AA$23:AB$49,2),0))</f>
        <v>1234</v>
      </c>
      <c r="AC130" s="49">
        <f>IF(AB130=0,0,MAXA(VLOOKUP(AB130,AB$23:AC$49,2),0))</f>
        <v>47.999999999999972</v>
      </c>
      <c r="AD130" s="7">
        <v>20</v>
      </c>
      <c r="AE130" s="13">
        <v>34</v>
      </c>
      <c r="AF130" s="13">
        <v>44</v>
      </c>
      <c r="AG130" s="13">
        <v>42</v>
      </c>
      <c r="AH130" s="15">
        <f>SUM(AE130:AG130)</f>
        <v>120</v>
      </c>
      <c r="AI130" s="17">
        <f>SUM(AD130)</f>
        <v>20</v>
      </c>
      <c r="AJ130" s="19">
        <f>SUM(H130,K130,N130,Q130,T130,W130,Z130,AC130)</f>
        <v>363</v>
      </c>
      <c r="AK130" s="4">
        <f>SUM(AH130,AI130,AJ130)</f>
        <v>503</v>
      </c>
      <c r="AM130" s="6"/>
      <c r="AN130" s="6"/>
    </row>
    <row r="132" spans="1:40" x14ac:dyDescent="0.2">
      <c r="B132" s="53">
        <v>851</v>
      </c>
      <c r="C132" s="53" t="s">
        <v>176</v>
      </c>
      <c r="D132" s="53" t="s">
        <v>153</v>
      </c>
      <c r="E132" s="53" t="s">
        <v>177</v>
      </c>
      <c r="F132" s="23" t="s">
        <v>17</v>
      </c>
      <c r="G132">
        <f>IF(F132=" ",0,MAXA(VLOOKUP(F132,F$23:G$49,2),0))</f>
        <v>2341</v>
      </c>
      <c r="H132" s="26">
        <f>IF(G132=0,0,MAXA(VLOOKUP(G132,G$23:H$49,2),0))</f>
        <v>44.000000000000014</v>
      </c>
      <c r="I132" s="29" t="s">
        <v>14</v>
      </c>
      <c r="J132">
        <f>IF(I132=" ",0,MAXA(VLOOKUP(I132,I$23:J$49,2),0))</f>
        <v>2134</v>
      </c>
      <c r="K132" s="34">
        <f>IF(J132=0,0,MAXA(VLOOKUP(J132,J$23:K$49,2),0))</f>
        <v>44</v>
      </c>
      <c r="L132" s="36" t="s">
        <v>28</v>
      </c>
      <c r="M132">
        <f>IF(L132=" ",0,MAXA(VLOOKUP(L132,L$23:M$49,2),0))</f>
        <v>4213</v>
      </c>
      <c r="N132" s="40">
        <f>IF(M132=0,0,MAXA(VLOOKUP(M132,M$23:N$49,2),0))</f>
        <v>48</v>
      </c>
      <c r="O132" s="9" t="s">
        <v>10</v>
      </c>
      <c r="P132">
        <f>IF(O132=" ",0,MAXA(VLOOKUP(O132,O$23:P$49,2),0))</f>
        <v>1324</v>
      </c>
      <c r="Q132" s="43">
        <f>IF(P132=0,0,MAXA(VLOOKUP(P132,P$23:Q$49,2),0))</f>
        <v>50</v>
      </c>
      <c r="R132" s="44" t="s">
        <v>21</v>
      </c>
      <c r="S132">
        <f>IF(R132=" ",0,MAXA(VLOOKUP(R132,R$23:S$49,2),0))</f>
        <v>3142</v>
      </c>
      <c r="T132" s="49">
        <f>IF(S132=0,0,MAXA(VLOOKUP(S132,S$23:T$49,2),0))</f>
        <v>36.000000000000021</v>
      </c>
      <c r="U132" s="36" t="s">
        <v>14</v>
      </c>
      <c r="V132">
        <f>IF(U132=" ",0,MAXA(VLOOKUP(U132,U$23:V$49,2),0))</f>
        <v>2134</v>
      </c>
      <c r="W132" s="40">
        <f>IF(V132=0,0,MAXA(VLOOKUP(V132,V$23:W$49,2),0))</f>
        <v>48</v>
      </c>
      <c r="X132" s="9" t="s">
        <v>12</v>
      </c>
      <c r="Y132">
        <f>IF(X132=" ",0,MAXA(VLOOKUP(X132,X$23:Y$49,2),0))</f>
        <v>1423</v>
      </c>
      <c r="Z132" s="43">
        <f>IF(Y132=0,0,MAXA(VLOOKUP(Y132,Y$23:Z$49,2),0))</f>
        <v>48</v>
      </c>
      <c r="AA132" s="44" t="s">
        <v>9</v>
      </c>
      <c r="AB132">
        <f>IF(AA132=" ",0,MAXA(VLOOKUP(AA132,AA$23:AB$49,2),0))</f>
        <v>1243</v>
      </c>
      <c r="AC132" s="49">
        <f>IF(AB132=0,0,MAXA(VLOOKUP(AB132,AB$23:AC$49,2),0))</f>
        <v>50</v>
      </c>
      <c r="AD132" s="7">
        <v>40</v>
      </c>
      <c r="AE132" s="13">
        <v>41</v>
      </c>
      <c r="AF132" s="13">
        <v>40</v>
      </c>
      <c r="AG132" s="13">
        <v>40</v>
      </c>
      <c r="AH132" s="15">
        <f>SUM(AE132:AG132)</f>
        <v>121</v>
      </c>
      <c r="AI132" s="17">
        <f>SUM(AD132)</f>
        <v>40</v>
      </c>
      <c r="AJ132" s="19">
        <f>SUM(H132,K132,N132,Q132,T132,W132,Z132,AC132)</f>
        <v>368</v>
      </c>
      <c r="AK132" s="4">
        <f>SUM(AH132,AI132,AJ132)</f>
        <v>529</v>
      </c>
      <c r="AM132" s="6"/>
      <c r="AN132" s="6"/>
    </row>
    <row r="133" spans="1:40" x14ac:dyDescent="0.2">
      <c r="B133" s="53">
        <v>852</v>
      </c>
      <c r="C133" s="53" t="s">
        <v>178</v>
      </c>
      <c r="D133" s="53" t="s">
        <v>153</v>
      </c>
      <c r="E133" s="53" t="s">
        <v>177</v>
      </c>
      <c r="F133" s="23" t="s">
        <v>19</v>
      </c>
      <c r="G133">
        <f>IF(F133=" ",0,MAXA(VLOOKUP(F133,F$23:G$49,2),0))</f>
        <v>2431</v>
      </c>
      <c r="H133" s="26">
        <f>IF(G133=0,0,MAXA(VLOOKUP(G133,G$23:H$49,2),0))</f>
        <v>34.000000000000028</v>
      </c>
      <c r="I133" s="29" t="s">
        <v>16</v>
      </c>
      <c r="J133">
        <f>IF(I133=" ",0,MAXA(VLOOKUP(I133,I$23:J$49,2),0))</f>
        <v>2314</v>
      </c>
      <c r="K133" s="34">
        <f>IF(J133=0,0,MAXA(VLOOKUP(J133,J$23:K$49,2),0))</f>
        <v>48</v>
      </c>
      <c r="L133" s="36" t="s">
        <v>15</v>
      </c>
      <c r="M133">
        <f>IF(L133=" ",0,MAXA(VLOOKUP(L133,L$23:M$49,2),0))</f>
        <v>2143</v>
      </c>
      <c r="N133" s="40">
        <f>IF(M133=0,0,MAXA(VLOOKUP(M133,M$23:N$49,2),0))</f>
        <v>40</v>
      </c>
      <c r="O133" s="9" t="s">
        <v>10</v>
      </c>
      <c r="P133">
        <f>IF(O133=" ",0,MAXA(VLOOKUP(O133,O$23:P$49,2),0))</f>
        <v>1324</v>
      </c>
      <c r="Q133" s="43">
        <f>IF(P133=0,0,MAXA(VLOOKUP(P133,P$23:Q$49,2),0))</f>
        <v>50</v>
      </c>
      <c r="R133" s="44" t="s">
        <v>21</v>
      </c>
      <c r="S133">
        <f>IF(R133=" ",0,MAXA(VLOOKUP(R133,R$23:S$49,2),0))</f>
        <v>3142</v>
      </c>
      <c r="T133" s="49">
        <f>IF(S133=0,0,MAXA(VLOOKUP(S133,S$23:T$49,2),0))</f>
        <v>36.000000000000021</v>
      </c>
      <c r="U133" s="36" t="s">
        <v>14</v>
      </c>
      <c r="V133">
        <f>IF(U133=" ",0,MAXA(VLOOKUP(U133,U$23:V$49,2),0))</f>
        <v>2134</v>
      </c>
      <c r="W133" s="40">
        <f>IF(V133=0,0,MAXA(VLOOKUP(V133,V$23:W$49,2),0))</f>
        <v>48</v>
      </c>
      <c r="X133" s="9" t="s">
        <v>15</v>
      </c>
      <c r="Y133">
        <f>IF(X133=" ",0,MAXA(VLOOKUP(X133,X$23:Y$49,2),0))</f>
        <v>2143</v>
      </c>
      <c r="Z133" s="43">
        <f>IF(Y133=0,0,MAXA(VLOOKUP(Y133,Y$23:Z$49,2),0))</f>
        <v>38</v>
      </c>
      <c r="AA133" s="44" t="s">
        <v>9</v>
      </c>
      <c r="AB133">
        <f>IF(AA133=" ",0,MAXA(VLOOKUP(AA133,AA$23:AB$49,2),0))</f>
        <v>1243</v>
      </c>
      <c r="AC133" s="49">
        <f>IF(AB133=0,0,MAXA(VLOOKUP(AB133,AB$23:AC$49,2),0))</f>
        <v>50</v>
      </c>
      <c r="AD133" s="7">
        <v>45</v>
      </c>
      <c r="AE133" s="13">
        <v>40</v>
      </c>
      <c r="AF133" s="13">
        <v>41</v>
      </c>
      <c r="AG133" s="13">
        <v>43</v>
      </c>
      <c r="AH133" s="15">
        <f>SUM(AE133:AG133)</f>
        <v>124</v>
      </c>
      <c r="AI133" s="17">
        <f>SUM(AD133)</f>
        <v>45</v>
      </c>
      <c r="AJ133" s="19">
        <f>SUM(H133,K133,N133,Q133,T133,W133,Z133,AC133)</f>
        <v>344.00000000000006</v>
      </c>
      <c r="AK133" s="4">
        <f>SUM(AH133,AI133,AJ133)</f>
        <v>513</v>
      </c>
      <c r="AM133" s="6"/>
      <c r="AN133" s="6"/>
    </row>
    <row r="134" spans="1:40" x14ac:dyDescent="0.2">
      <c r="B134" s="53">
        <v>853</v>
      </c>
      <c r="C134" s="53" t="s">
        <v>179</v>
      </c>
      <c r="D134" s="53" t="s">
        <v>141</v>
      </c>
      <c r="E134" s="53" t="s">
        <v>177</v>
      </c>
      <c r="F134" s="23" t="s">
        <v>17</v>
      </c>
      <c r="G134">
        <f>IF(F134=" ",0,MAXA(VLOOKUP(F134,F$23:G$49,2),0))</f>
        <v>2341</v>
      </c>
      <c r="H134" s="26">
        <f>IF(G134=0,0,MAXA(VLOOKUP(G134,G$23:H$49,2),0))</f>
        <v>44.000000000000014</v>
      </c>
      <c r="I134" s="29" t="s">
        <v>14</v>
      </c>
      <c r="J134">
        <f>IF(I134=" ",0,MAXA(VLOOKUP(I134,I$23:J$49,2),0))</f>
        <v>2134</v>
      </c>
      <c r="K134" s="34">
        <f>IF(J134=0,0,MAXA(VLOOKUP(J134,J$23:K$49,2),0))</f>
        <v>44</v>
      </c>
      <c r="L134" s="36" t="s">
        <v>26</v>
      </c>
      <c r="M134">
        <f>IF(L134=" ",0,MAXA(VLOOKUP(L134,L$23:M$49,2),0))</f>
        <v>4123</v>
      </c>
      <c r="N134" s="40">
        <f>IF(M134=0,0,MAXA(VLOOKUP(M134,M$23:N$49,2),0))</f>
        <v>50</v>
      </c>
      <c r="O134" s="9" t="s">
        <v>12</v>
      </c>
      <c r="P134">
        <f>IF(O134=" ",0,MAXA(VLOOKUP(O134,O$23:P$49,2),0))</f>
        <v>1423</v>
      </c>
      <c r="Q134" s="43">
        <f>IF(P134=0,0,MAXA(VLOOKUP(P134,P$23:Q$49,2),0))</f>
        <v>32</v>
      </c>
      <c r="R134" s="44" t="s">
        <v>13</v>
      </c>
      <c r="S134">
        <f>IF(R134=" ",0,MAXA(VLOOKUP(R134,R$23:S$49,2),0))</f>
        <v>1432</v>
      </c>
      <c r="T134" s="49">
        <f>IF(S134=0,0,MAXA(VLOOKUP(S134,S$23:T$49,2),0))</f>
        <v>44.000000000000007</v>
      </c>
      <c r="U134" s="36" t="s">
        <v>14</v>
      </c>
      <c r="V134">
        <f>IF(U134=" ",0,MAXA(VLOOKUP(U134,U$23:V$49,2),0))</f>
        <v>2134</v>
      </c>
      <c r="W134" s="40">
        <f>IF(V134=0,0,MAXA(VLOOKUP(V134,V$23:W$49,2),0))</f>
        <v>48</v>
      </c>
      <c r="X134" s="9" t="s">
        <v>26</v>
      </c>
      <c r="Y134">
        <f>IF(X134=" ",0,MAXA(VLOOKUP(X134,X$23:Y$49,2),0))</f>
        <v>4123</v>
      </c>
      <c r="Z134" s="43">
        <f>IF(Y134=0,0,MAXA(VLOOKUP(Y134,Y$23:Z$49,2),0))</f>
        <v>50</v>
      </c>
      <c r="AA134" s="44" t="s">
        <v>8</v>
      </c>
      <c r="AB134">
        <f>IF(AA134=" ",0,MAXA(VLOOKUP(AA134,AA$23:AB$49,2),0))</f>
        <v>1234</v>
      </c>
      <c r="AC134" s="49">
        <f>IF(AB134=0,0,MAXA(VLOOKUP(AB134,AB$23:AC$49,2),0))</f>
        <v>47.999999999999972</v>
      </c>
      <c r="AD134" s="7">
        <v>30</v>
      </c>
      <c r="AE134" s="13">
        <v>39</v>
      </c>
      <c r="AF134" s="13">
        <v>37</v>
      </c>
      <c r="AG134" s="13">
        <v>38</v>
      </c>
      <c r="AH134" s="15">
        <f>SUM(AE134:AG134)</f>
        <v>114</v>
      </c>
      <c r="AI134" s="17">
        <f>SUM(AD134)</f>
        <v>30</v>
      </c>
      <c r="AJ134" s="19">
        <f>SUM(H134,K134,N134,Q134,T134,W134,Z134,AC134)</f>
        <v>360</v>
      </c>
      <c r="AK134" s="4">
        <f>SUM(AH134,AI134,AJ134)</f>
        <v>504</v>
      </c>
      <c r="AM134" s="6"/>
      <c r="AN134" s="6"/>
    </row>
    <row r="135" spans="1:40" x14ac:dyDescent="0.2">
      <c r="B135" s="56">
        <v>854</v>
      </c>
      <c r="C135" s="56" t="s">
        <v>108</v>
      </c>
      <c r="D135" s="56" t="s">
        <v>180</v>
      </c>
      <c r="E135" s="53" t="s">
        <v>177</v>
      </c>
      <c r="F135" s="23" t="s">
        <v>22</v>
      </c>
      <c r="G135">
        <f>IF(F135=" ",0,MAXA(VLOOKUP(F135,F$23:G$49,2),0))</f>
        <v>3214</v>
      </c>
      <c r="H135" s="26">
        <f>IF(G135=0,0,MAXA(VLOOKUP(G135,G$23:H$49,2),0))</f>
        <v>50</v>
      </c>
      <c r="I135" s="29" t="s">
        <v>8</v>
      </c>
      <c r="J135">
        <f>IF(I135=" ",0,MAXA(VLOOKUP(I135,I$23:J$49,2),0))</f>
        <v>1234</v>
      </c>
      <c r="K135" s="34">
        <f>IF(J135=0,0,MAXA(VLOOKUP(J135,J$23:K$49,2),0))</f>
        <v>42</v>
      </c>
      <c r="L135" s="36" t="s">
        <v>12</v>
      </c>
      <c r="M135">
        <f>IF(L135=" ",0,MAXA(VLOOKUP(L135,L$23:M$49,2),0))</f>
        <v>1423</v>
      </c>
      <c r="N135" s="40">
        <f>IF(M135=0,0,MAXA(VLOOKUP(M135,M$23:N$49,2),0))</f>
        <v>47</v>
      </c>
      <c r="O135" s="9" t="s">
        <v>8</v>
      </c>
      <c r="P135">
        <f>IF(O135=" ",0,MAXA(VLOOKUP(O135,O$23:P$49,2),0))</f>
        <v>1234</v>
      </c>
      <c r="Q135" s="43">
        <f>IF(P135=0,0,MAXA(VLOOKUP(P135,P$23:Q$49,2),0))</f>
        <v>46</v>
      </c>
      <c r="R135" s="44" t="s">
        <v>20</v>
      </c>
      <c r="S135">
        <f>IF(R135=" ",0,MAXA(VLOOKUP(R135,R$23:S$49,2),0))</f>
        <v>3124</v>
      </c>
      <c r="T135" s="49">
        <f>IF(S135=0,0,MAXA(VLOOKUP(S135,S$23:T$49,2),0))</f>
        <v>38.000000000000021</v>
      </c>
      <c r="U135" s="36" t="s">
        <v>17</v>
      </c>
      <c r="V135">
        <f>IF(U135=" ",0,MAXA(VLOOKUP(U135,U$23:V$49,2),0))</f>
        <v>2341</v>
      </c>
      <c r="W135" s="40">
        <f>IF(V135=0,0,MAXA(VLOOKUP(V135,V$23:W$49,2),0))</f>
        <v>46.000000000000014</v>
      </c>
      <c r="X135" s="9" t="s">
        <v>9</v>
      </c>
      <c r="Y135">
        <f>IF(X135=" ",0,MAXA(VLOOKUP(X135,X$23:Y$49,2),0))</f>
        <v>1243</v>
      </c>
      <c r="Z135" s="43">
        <f>IF(Y135=0,0,MAXA(VLOOKUP(Y135,Y$23:Z$49,2),0))</f>
        <v>42</v>
      </c>
      <c r="AA135" s="44" t="s">
        <v>9</v>
      </c>
      <c r="AB135">
        <f>IF(AA135=" ",0,MAXA(VLOOKUP(AA135,AA$23:AB$49,2),0))</f>
        <v>1243</v>
      </c>
      <c r="AC135" s="49">
        <f>IF(AB135=0,0,MAXA(VLOOKUP(AB135,AB$23:AC$49,2),0))</f>
        <v>50</v>
      </c>
      <c r="AD135" s="7">
        <v>25</v>
      </c>
      <c r="AE135" s="13">
        <v>37</v>
      </c>
      <c r="AF135" s="13">
        <v>43</v>
      </c>
      <c r="AG135" s="13">
        <v>40</v>
      </c>
      <c r="AH135" s="15">
        <f>SUM(AE135:AG135)</f>
        <v>120</v>
      </c>
      <c r="AI135" s="17">
        <f>SUM(AD135)</f>
        <v>25</v>
      </c>
      <c r="AJ135" s="19">
        <f>SUM(H135,K135,N135,Q135,T135,W135,Z135,AC135)</f>
        <v>361.00000000000006</v>
      </c>
      <c r="AK135" s="4">
        <f>SUM(AH135,AI135,AJ135)</f>
        <v>506.00000000000006</v>
      </c>
      <c r="AL135" s="4">
        <v>1548</v>
      </c>
      <c r="AM135" s="6" t="s">
        <v>200</v>
      </c>
      <c r="AN135" s="6" t="s">
        <v>204</v>
      </c>
    </row>
    <row r="136" spans="1:40" x14ac:dyDescent="0.2">
      <c r="K136" s="26"/>
      <c r="N136" s="26"/>
      <c r="Q136" s="26"/>
      <c r="T136" s="26"/>
      <c r="W136" s="26"/>
      <c r="Z136" s="26"/>
      <c r="AC136" s="26"/>
      <c r="AM136" s="6"/>
      <c r="AN136" s="6"/>
    </row>
    <row r="137" spans="1:40" x14ac:dyDescent="0.2">
      <c r="B137">
        <v>861</v>
      </c>
      <c r="C137" t="s">
        <v>181</v>
      </c>
      <c r="D137" t="s">
        <v>182</v>
      </c>
      <c r="E137" s="4" t="s">
        <v>183</v>
      </c>
      <c r="F137" s="23" t="s">
        <v>18</v>
      </c>
      <c r="G137">
        <f>IF(F137=" ",0,MAXA(VLOOKUP(F137,F$23:G$49,2),0))</f>
        <v>2413</v>
      </c>
      <c r="H137" s="26">
        <f>IF(G137=0,0,MAXA(VLOOKUP(G137,G$23:H$49,2),0))</f>
        <v>28.000000000000028</v>
      </c>
      <c r="I137" s="29" t="s">
        <v>17</v>
      </c>
      <c r="J137">
        <f>IF(I137=" ",0,MAXA(VLOOKUP(I137,I$23:J$49,2),0))</f>
        <v>2341</v>
      </c>
      <c r="K137" s="34">
        <f>IF(J137=0,0,MAXA(VLOOKUP(J137,J$23:K$49,2),0))</f>
        <v>43</v>
      </c>
      <c r="L137" s="36" t="s">
        <v>18</v>
      </c>
      <c r="M137">
        <f>IF(L137=" ",0,MAXA(VLOOKUP(L137,L$23:M$49,2),0))</f>
        <v>2413</v>
      </c>
      <c r="N137" s="40">
        <f>IF(M137=0,0,MAXA(VLOOKUP(M137,M$23:N$49,2),0))</f>
        <v>43</v>
      </c>
      <c r="O137" s="9" t="s">
        <v>8</v>
      </c>
      <c r="P137">
        <f>IF(O137=" ",0,MAXA(VLOOKUP(O137,O$23:P$49,2),0))</f>
        <v>1234</v>
      </c>
      <c r="Q137" s="43">
        <f>IF(P137=0,0,MAXA(VLOOKUP(P137,P$23:Q$49,2),0))</f>
        <v>46</v>
      </c>
      <c r="R137" s="44" t="s">
        <v>8</v>
      </c>
      <c r="S137">
        <f>IF(R137=" ",0,MAXA(VLOOKUP(R137,R$23:S$49,2),0))</f>
        <v>1234</v>
      </c>
      <c r="T137" s="49">
        <f>IF(S137=0,0,MAXA(VLOOKUP(S137,S$23:T$49,2),0))</f>
        <v>48.000000000000007</v>
      </c>
      <c r="U137" s="36" t="s">
        <v>14</v>
      </c>
      <c r="V137">
        <f>IF(U137=" ",0,MAXA(VLOOKUP(U137,U$23:V$49,2),0))</f>
        <v>2134</v>
      </c>
      <c r="W137" s="40">
        <f>IF(V137=0,0,MAXA(VLOOKUP(V137,V$23:W$49,2),0))</f>
        <v>48</v>
      </c>
      <c r="X137" s="9" t="s">
        <v>8</v>
      </c>
      <c r="Y137">
        <f>IF(X137=" ",0,MAXA(VLOOKUP(X137,X$23:Y$49,2),0))</f>
        <v>1234</v>
      </c>
      <c r="Z137" s="43">
        <f>IF(Y137=0,0,MAXA(VLOOKUP(Y137,Y$23:Z$49,2),0))</f>
        <v>32.999999999999993</v>
      </c>
      <c r="AA137" s="44" t="s">
        <v>9</v>
      </c>
      <c r="AB137">
        <f>IF(AA137=" ",0,MAXA(VLOOKUP(AA137,AA$23:AB$49,2),0))</f>
        <v>1243</v>
      </c>
      <c r="AC137" s="49">
        <f>IF(AB137=0,0,MAXA(VLOOKUP(AB137,AB$23:AC$49,2),0))</f>
        <v>50</v>
      </c>
      <c r="AD137" s="7">
        <v>25</v>
      </c>
      <c r="AE137" s="13">
        <v>39</v>
      </c>
      <c r="AF137" s="13">
        <v>34</v>
      </c>
      <c r="AG137" s="13">
        <v>38</v>
      </c>
      <c r="AH137" s="15">
        <f>SUM(AE137:AG137)</f>
        <v>111</v>
      </c>
      <c r="AI137" s="17">
        <f>SUM(AD137)</f>
        <v>25</v>
      </c>
      <c r="AJ137" s="19">
        <f>SUM(H137,K137,N137,Q137,T137,W137,Z137,AC137)</f>
        <v>339</v>
      </c>
      <c r="AK137" s="4">
        <f>SUM(AH137,AI137,AJ137)</f>
        <v>475</v>
      </c>
      <c r="AM137" s="6"/>
      <c r="AN137" s="6"/>
    </row>
    <row r="138" spans="1:40" x14ac:dyDescent="0.2">
      <c r="AM138" s="6"/>
      <c r="AN138" s="6"/>
    </row>
    <row r="139" spans="1:40" x14ac:dyDescent="0.2">
      <c r="B139">
        <v>881</v>
      </c>
      <c r="C139" t="s">
        <v>184</v>
      </c>
      <c r="D139" t="s">
        <v>185</v>
      </c>
      <c r="E139" s="4" t="s">
        <v>186</v>
      </c>
      <c r="F139" s="23" t="s">
        <v>16</v>
      </c>
      <c r="G139">
        <f>IF(F139=" ",0,MAXA(VLOOKUP(F139,F$23:G$49,2),0))</f>
        <v>2314</v>
      </c>
      <c r="H139" s="26">
        <f>IF(G139=0,0,MAXA(VLOOKUP(G139,G$23:H$49,2),0))</f>
        <v>48</v>
      </c>
      <c r="I139" s="29" t="s">
        <v>10</v>
      </c>
      <c r="J139">
        <f>IF(I139=" ",0,MAXA(VLOOKUP(I139,I$23:J$49,2),0))</f>
        <v>1324</v>
      </c>
      <c r="K139" s="34">
        <f>IF(J139=0,0,MAXA(VLOOKUP(J139,J$23:K$49,2),0))</f>
        <v>44</v>
      </c>
      <c r="L139" s="36" t="s">
        <v>28</v>
      </c>
      <c r="M139">
        <f>IF(L139=" ",0,MAXA(VLOOKUP(L139,L$23:M$49,2),0))</f>
        <v>4213</v>
      </c>
      <c r="N139" s="40">
        <f>IF(M139=0,0,MAXA(VLOOKUP(M139,M$23:N$49,2),0))</f>
        <v>48</v>
      </c>
      <c r="O139" s="9" t="s">
        <v>8</v>
      </c>
      <c r="P139">
        <f>IF(O139=" ",0,MAXA(VLOOKUP(O139,O$23:P$49,2),0))</f>
        <v>1234</v>
      </c>
      <c r="Q139" s="43">
        <f>IF(P139=0,0,MAXA(VLOOKUP(P139,P$23:Q$49,2),0))</f>
        <v>46</v>
      </c>
      <c r="R139" s="44" t="s">
        <v>11</v>
      </c>
      <c r="S139">
        <f>IF(R139=" ",0,MAXA(VLOOKUP(R139,R$23:S$49,2),0))</f>
        <v>1342</v>
      </c>
      <c r="T139" s="49">
        <f>IF(S139=0,0,MAXA(VLOOKUP(S139,S$23:T$49,2),0))</f>
        <v>42.000000000000014</v>
      </c>
      <c r="U139" s="36" t="s">
        <v>17</v>
      </c>
      <c r="V139">
        <f>IF(U139=" ",0,MAXA(VLOOKUP(U139,U$23:V$49,2),0))</f>
        <v>2341</v>
      </c>
      <c r="W139" s="40">
        <f>IF(V139=0,0,MAXA(VLOOKUP(V139,V$23:W$49,2),0))</f>
        <v>46.000000000000014</v>
      </c>
      <c r="X139" s="9" t="s">
        <v>14</v>
      </c>
      <c r="Y139">
        <f>IF(X139=" ",0,MAXA(VLOOKUP(X139,X$23:Y$49,2),0))</f>
        <v>2134</v>
      </c>
      <c r="Z139" s="43">
        <f>IF(Y139=0,0,MAXA(VLOOKUP(Y139,Y$23:Z$49,2),0))</f>
        <v>28.999999999999993</v>
      </c>
      <c r="AA139" s="44" t="s">
        <v>15</v>
      </c>
      <c r="AB139">
        <f>IF(AA139=" ",0,MAXA(VLOOKUP(AA139,AA$23:AB$49,2),0))</f>
        <v>2143</v>
      </c>
      <c r="AC139" s="49">
        <f>IF(AB139=0,0,MAXA(VLOOKUP(AB139,AB$23:AC$49,2),0))</f>
        <v>45</v>
      </c>
      <c r="AD139" s="7">
        <v>30</v>
      </c>
      <c r="AE139" s="13">
        <v>25</v>
      </c>
      <c r="AF139" s="13">
        <v>25</v>
      </c>
      <c r="AG139" s="13">
        <v>25</v>
      </c>
      <c r="AH139" s="15">
        <f>SUM(AE139:AG139)</f>
        <v>75</v>
      </c>
      <c r="AI139" s="17">
        <f>SUM(AD139)</f>
        <v>30</v>
      </c>
      <c r="AJ139" s="19">
        <f>SUM(H139,K139,N139,Q139,T139,W139,Z139,AC139)</f>
        <v>348</v>
      </c>
      <c r="AK139" s="4">
        <f>SUM(AH139,AI139,AJ139)</f>
        <v>453</v>
      </c>
      <c r="AM139" s="6"/>
      <c r="AN139" s="6"/>
    </row>
    <row r="140" spans="1:40" x14ac:dyDescent="0.2">
      <c r="B140">
        <v>882</v>
      </c>
      <c r="C140" t="s">
        <v>187</v>
      </c>
      <c r="D140" t="s">
        <v>188</v>
      </c>
      <c r="E140" s="4" t="s">
        <v>186</v>
      </c>
      <c r="F140" s="23" t="s">
        <v>25</v>
      </c>
      <c r="G140">
        <f>IF(F140=" ",0,MAXA(VLOOKUP(F140,F$23:G$49,2),0))</f>
        <v>3421</v>
      </c>
      <c r="H140" s="26">
        <f>IF(G140=0,0,MAXA(VLOOKUP(G140,G$23:H$49,2),0))</f>
        <v>38.000000000000028</v>
      </c>
      <c r="I140" s="29" t="s">
        <v>12</v>
      </c>
      <c r="J140">
        <f>IF(I140=" ",0,MAXA(VLOOKUP(I140,I$23:J$49,2),0))</f>
        <v>1423</v>
      </c>
      <c r="K140" s="34">
        <f>IF(J140=0,0,MAXA(VLOOKUP(J140,J$23:K$49,2),0))</f>
        <v>26</v>
      </c>
      <c r="L140" s="36" t="s">
        <v>26</v>
      </c>
      <c r="M140">
        <f>IF(L140=" ",0,MAXA(VLOOKUP(L140,L$23:M$49,2),0))</f>
        <v>4123</v>
      </c>
      <c r="N140" s="40">
        <f>IF(M140=0,0,MAXA(VLOOKUP(M140,M$23:N$49,2),0))</f>
        <v>50</v>
      </c>
      <c r="O140" s="9" t="s">
        <v>29</v>
      </c>
      <c r="P140">
        <f>IF(O140=" ",0,MAXA(VLOOKUP(O140,O$23:P$49,2),0))</f>
        <v>4312</v>
      </c>
      <c r="Q140" s="43">
        <f>IF(P140=0,0,MAXA(VLOOKUP(P140,P$23:Q$49,2),0))</f>
        <v>23</v>
      </c>
      <c r="R140" s="44" t="s">
        <v>20</v>
      </c>
      <c r="S140">
        <f>IF(R140=" ",0,MAXA(VLOOKUP(R140,R$23:S$49,2),0))</f>
        <v>3124</v>
      </c>
      <c r="T140" s="49">
        <f>IF(S140=0,0,MAXA(VLOOKUP(S140,S$23:T$49,2),0))</f>
        <v>38.000000000000021</v>
      </c>
      <c r="U140" s="36" t="s">
        <v>15</v>
      </c>
      <c r="V140">
        <f>IF(U140=" ",0,MAXA(VLOOKUP(U140,U$23:V$49,2),0))</f>
        <v>2143</v>
      </c>
      <c r="W140" s="40">
        <f>IF(V140=0,0,MAXA(VLOOKUP(V140,V$23:W$49,2),0))</f>
        <v>42.000000000000014</v>
      </c>
      <c r="X140" s="9" t="s">
        <v>28</v>
      </c>
      <c r="Y140">
        <f>IF(X140=" ",0,MAXA(VLOOKUP(X140,X$23:Y$49,2),0))</f>
        <v>4213</v>
      </c>
      <c r="Z140" s="43">
        <f>IF(Y140=0,0,MAXA(VLOOKUP(Y140,Y$23:Z$49,2),0))</f>
        <v>46</v>
      </c>
      <c r="AA140" s="44" t="s">
        <v>15</v>
      </c>
      <c r="AB140">
        <f>IF(AA140=" ",0,MAXA(VLOOKUP(AA140,AA$23:AB$49,2),0))</f>
        <v>2143</v>
      </c>
      <c r="AC140" s="49">
        <f>IF(AB140=0,0,MAXA(VLOOKUP(AB140,AB$23:AC$49,2),0))</f>
        <v>45</v>
      </c>
      <c r="AD140" s="7">
        <v>5</v>
      </c>
      <c r="AE140" s="13">
        <v>30</v>
      </c>
      <c r="AF140" s="13">
        <v>31</v>
      </c>
      <c r="AG140" s="13">
        <v>40</v>
      </c>
      <c r="AH140" s="15">
        <f>SUM(AE140:AG140)</f>
        <v>101</v>
      </c>
      <c r="AI140" s="17">
        <f>SUM(AD140)</f>
        <v>5</v>
      </c>
      <c r="AJ140" s="19">
        <f>SUM(H140,K140,N140,Q140,T140,W140,Z140,AC140)</f>
        <v>308.00000000000006</v>
      </c>
      <c r="AK140" s="4">
        <f>SUM(AH140,AI140,AJ140)</f>
        <v>414.00000000000006</v>
      </c>
      <c r="AM140" s="6"/>
      <c r="AN140" s="6"/>
    </row>
    <row r="142" spans="1:40" x14ac:dyDescent="0.2">
      <c r="B142" s="57">
        <v>891</v>
      </c>
      <c r="C142" s="57" t="s">
        <v>167</v>
      </c>
      <c r="D142" s="57" t="s">
        <v>168</v>
      </c>
      <c r="E142" s="57" t="s">
        <v>169</v>
      </c>
      <c r="F142" s="23" t="s">
        <v>14</v>
      </c>
      <c r="G142">
        <f>IF(F142=" ",0,MAXA(VLOOKUP(F142,F$23:G$49,2),0))</f>
        <v>2134</v>
      </c>
      <c r="H142" s="26">
        <f>IF(G142=0,0,MAXA(VLOOKUP(G142,G$23:H$49,2),0))</f>
        <v>42</v>
      </c>
      <c r="I142" s="29" t="s">
        <v>4</v>
      </c>
      <c r="J142">
        <f>IF(I142=" ",0,MAXA(VLOOKUP(I142,I$23:J$49,2),0))</f>
        <v>4231</v>
      </c>
      <c r="K142" s="34">
        <f>IF(J142=0,0,MAXA(VLOOKUP(J142,J$23:K$49,2),0))</f>
        <v>27</v>
      </c>
      <c r="L142" s="36" t="s">
        <v>25</v>
      </c>
      <c r="M142">
        <f>IF(L142=" ",0,MAXA(VLOOKUP(L142,L$23:M$49,2),0))</f>
        <v>3421</v>
      </c>
      <c r="N142" s="40">
        <f>IF(M142=0,0,MAXA(VLOOKUP(M142,M$23:N$49,2),0))</f>
        <v>26</v>
      </c>
      <c r="O142" s="9" t="s">
        <v>24</v>
      </c>
      <c r="P142">
        <f>IF(O142=" ",0,MAXA(VLOOKUP(O142,O$23:P$49,2),0))</f>
        <v>3412</v>
      </c>
      <c r="Q142" s="43">
        <f>IF(P142=0,0,MAXA(VLOOKUP(P142,P$23:Q$49,2),0))</f>
        <v>32</v>
      </c>
      <c r="R142" s="44" t="s">
        <v>9</v>
      </c>
      <c r="S142">
        <f>IF(R142=" ",0,MAXA(VLOOKUP(R142,R$23:S$49,2),0))</f>
        <v>1243</v>
      </c>
      <c r="T142" s="49">
        <f>IF(S142=0,0,MAXA(VLOOKUP(S142,S$23:T$49,2),0))</f>
        <v>50</v>
      </c>
      <c r="U142" s="36" t="s">
        <v>28</v>
      </c>
      <c r="V142">
        <f>IF(U142=" ",0,MAXA(VLOOKUP(U142,U$23:V$49,2),0))</f>
        <v>4213</v>
      </c>
      <c r="W142" s="40">
        <f>IF(V142=0,0,MAXA(VLOOKUP(V142,V$23:W$49,2),0))</f>
        <v>28.000000000000043</v>
      </c>
      <c r="X142" s="9" t="s">
        <v>28</v>
      </c>
      <c r="Y142">
        <f>IF(X142=" ",0,MAXA(VLOOKUP(X142,X$23:Y$49,2),0))</f>
        <v>4213</v>
      </c>
      <c r="Z142" s="43">
        <f>IF(Y142=0,0,MAXA(VLOOKUP(Y142,Y$23:Z$49,2),0))</f>
        <v>46</v>
      </c>
      <c r="AA142" s="44" t="s">
        <v>12</v>
      </c>
      <c r="AB142">
        <f>IF(AA142=" ",0,MAXA(VLOOKUP(AA142,AA$23:AB$49,2),0))</f>
        <v>1423</v>
      </c>
      <c r="AC142" s="49">
        <f>IF(AB142=0,0,MAXA(VLOOKUP(AB142,AB$23:AC$49,2),0))</f>
        <v>45</v>
      </c>
      <c r="AD142" s="7">
        <v>10</v>
      </c>
      <c r="AE142" s="13">
        <v>38</v>
      </c>
      <c r="AF142" s="13">
        <v>34</v>
      </c>
      <c r="AG142" s="13">
        <v>30</v>
      </c>
      <c r="AH142" s="15">
        <f>SUM(AE142:AG142)</f>
        <v>102</v>
      </c>
      <c r="AI142" s="17">
        <f>SUM(AD142)</f>
        <v>10</v>
      </c>
      <c r="AJ142" s="19">
        <f>SUM(H142,K142,N142,Q142,T142,W142,Z142,AC142)</f>
        <v>296.00000000000006</v>
      </c>
      <c r="AK142" s="4">
        <f>SUM(AH142,AI142,AJ142)</f>
        <v>408.00000000000006</v>
      </c>
      <c r="AM142" s="6"/>
      <c r="AN142" s="6"/>
    </row>
    <row r="143" spans="1:40" x14ac:dyDescent="0.2">
      <c r="B143" s="57">
        <v>892</v>
      </c>
      <c r="C143" s="57" t="s">
        <v>170</v>
      </c>
      <c r="D143" s="57" t="s">
        <v>171</v>
      </c>
      <c r="E143" s="57" t="s">
        <v>169</v>
      </c>
      <c r="F143" s="23" t="s">
        <v>12</v>
      </c>
      <c r="G143">
        <f>IF(F143=" ",0,MAXA(VLOOKUP(F143,F$23:G$49,2),0))</f>
        <v>1423</v>
      </c>
      <c r="H143" s="26">
        <f>IF(G143=0,0,MAXA(VLOOKUP(G143,G$23:H$49,2),0))</f>
        <v>20.000000000000028</v>
      </c>
      <c r="I143" s="29" t="s">
        <v>9</v>
      </c>
      <c r="J143">
        <f>IF(I143=" ",0,MAXA(VLOOKUP(I143,I$23:J$49,2),0))</f>
        <v>1243</v>
      </c>
      <c r="K143" s="34">
        <f>IF(J143=0,0,MAXA(VLOOKUP(J143,J$23:K$49,2),0))</f>
        <v>33</v>
      </c>
      <c r="L143" s="36" t="s">
        <v>10</v>
      </c>
      <c r="M143">
        <f>IF(L143=" ",0,MAXA(VLOOKUP(L143,L$23:M$49,2),0))</f>
        <v>1324</v>
      </c>
      <c r="N143" s="40">
        <f>IF(M143=0,0,MAXA(VLOOKUP(M143,M$23:N$49,2),0))</f>
        <v>27</v>
      </c>
      <c r="O143" s="9" t="s">
        <v>24</v>
      </c>
      <c r="P143">
        <f>IF(O143=" ",0,MAXA(VLOOKUP(O143,O$23:P$49,2),0))</f>
        <v>3412</v>
      </c>
      <c r="Q143" s="43">
        <f>IF(P143=0,0,MAXA(VLOOKUP(P143,P$23:Q$49,2),0))</f>
        <v>32</v>
      </c>
      <c r="R143" s="44" t="s">
        <v>21</v>
      </c>
      <c r="S143">
        <f>IF(R143=" ",0,MAXA(VLOOKUP(R143,R$23:S$49,2),0))</f>
        <v>3142</v>
      </c>
      <c r="T143" s="49">
        <f>IF(S143=0,0,MAXA(VLOOKUP(S143,S$23:T$49,2),0))</f>
        <v>36.000000000000021</v>
      </c>
      <c r="U143" s="36" t="s">
        <v>15</v>
      </c>
      <c r="V143">
        <f>IF(U143=" ",0,MAXA(VLOOKUP(U143,U$23:V$49,2),0))</f>
        <v>2143</v>
      </c>
      <c r="W143" s="40">
        <f>IF(V143=0,0,MAXA(VLOOKUP(V143,V$23:W$49,2),0))</f>
        <v>42.000000000000014</v>
      </c>
      <c r="X143" s="9" t="s">
        <v>26</v>
      </c>
      <c r="Y143">
        <f>IF(X143=" ",0,MAXA(VLOOKUP(X143,X$23:Y$49,2),0))</f>
        <v>4123</v>
      </c>
      <c r="Z143" s="43">
        <f>IF(Y143=0,0,MAXA(VLOOKUP(Y143,Y$23:Z$49,2),0))</f>
        <v>50</v>
      </c>
      <c r="AA143" s="44" t="s">
        <v>13</v>
      </c>
      <c r="AB143">
        <f>IF(AA143=" ",0,MAXA(VLOOKUP(AA143,AA$23:AB$49,2),0))</f>
        <v>1432</v>
      </c>
      <c r="AC143" s="49">
        <f>IF(AB143=0,0,MAXA(VLOOKUP(AB143,AB$23:AC$49,2),0))</f>
        <v>37.999999999999972</v>
      </c>
      <c r="AD143" s="7">
        <v>20</v>
      </c>
      <c r="AE143" s="13">
        <v>33</v>
      </c>
      <c r="AF143" s="13">
        <v>29</v>
      </c>
      <c r="AG143" s="13">
        <v>35</v>
      </c>
      <c r="AH143" s="15">
        <f>SUM(AE143:AG143)</f>
        <v>97</v>
      </c>
      <c r="AI143" s="17">
        <f>SUM(AD143)</f>
        <v>20</v>
      </c>
      <c r="AJ143" s="19">
        <f>SUM(H143,K143,N143,Q143,T143,W143,Z143,AC143)</f>
        <v>278</v>
      </c>
      <c r="AK143" s="4">
        <f>SUM(AH143,AI143,AJ143)</f>
        <v>395</v>
      </c>
      <c r="AM143" s="6"/>
      <c r="AN143" s="6"/>
    </row>
    <row r="144" spans="1:40" x14ac:dyDescent="0.2">
      <c r="B144" s="57">
        <v>893</v>
      </c>
      <c r="C144" s="57" t="s">
        <v>172</v>
      </c>
      <c r="D144" s="57" t="s">
        <v>174</v>
      </c>
      <c r="E144" s="57" t="s">
        <v>169</v>
      </c>
      <c r="F144" s="23" t="s">
        <v>20</v>
      </c>
      <c r="G144">
        <f>IF(F144=" ",0,MAXA(VLOOKUP(F144,F$23:G$49,2),0))</f>
        <v>3124</v>
      </c>
      <c r="H144" s="26">
        <f>IF(G144=0,0,MAXA(VLOOKUP(G144,G$23:H$49,2),0))</f>
        <v>46</v>
      </c>
      <c r="I144" s="29" t="s">
        <v>13</v>
      </c>
      <c r="J144">
        <f>IF(I144=" ",0,MAXA(VLOOKUP(I144,I$23:J$49,2),0))</f>
        <v>1432</v>
      </c>
      <c r="K144" s="34">
        <f>IF(J144=0,0,MAXA(VLOOKUP(J144,J$23:K$49,2),0))</f>
        <v>28</v>
      </c>
      <c r="L144" s="36" t="s">
        <v>24</v>
      </c>
      <c r="M144">
        <f>IF(L144=" ",0,MAXA(VLOOKUP(L144,L$23:M$49,2),0))</f>
        <v>3412</v>
      </c>
      <c r="N144" s="40">
        <f>IF(M144=0,0,MAXA(VLOOKUP(M144,M$23:N$49,2),0))</f>
        <v>28</v>
      </c>
      <c r="O144" s="9" t="s">
        <v>15</v>
      </c>
      <c r="P144">
        <f>IF(O144=" ",0,MAXA(VLOOKUP(O144,O$23:P$49,2),0))</f>
        <v>2143</v>
      </c>
      <c r="Q144" s="43">
        <f>IF(P144=0,0,MAXA(VLOOKUP(P144,P$23:Q$49,2),0))</f>
        <v>31</v>
      </c>
      <c r="R144" s="44" t="s">
        <v>4</v>
      </c>
      <c r="S144">
        <f>IF(R144=" ",0,MAXA(VLOOKUP(R144,R$23:S$49,2),0))</f>
        <v>4231</v>
      </c>
      <c r="T144" s="49">
        <f>IF(S144=0,0,MAXA(VLOOKUP(S144,S$23:T$49,2),0))</f>
        <v>36.000000000000007</v>
      </c>
      <c r="U144" s="36" t="s">
        <v>18</v>
      </c>
      <c r="V144">
        <f>IF(U144=" ",0,MAXA(VLOOKUP(U144,U$23:V$49,2),0))</f>
        <v>2413</v>
      </c>
      <c r="W144" s="40">
        <f>IF(V144=0,0,MAXA(VLOOKUP(V144,V$23:W$49,2),0))</f>
        <v>38.000000000000028</v>
      </c>
      <c r="X144" s="9" t="s">
        <v>10</v>
      </c>
      <c r="Y144">
        <f>IF(X144=" ",0,MAXA(VLOOKUP(X144,X$23:Y$49,2),0))</f>
        <v>1324</v>
      </c>
      <c r="Z144" s="43">
        <f>IF(Y144=0,0,MAXA(VLOOKUP(Y144,Y$23:Z$49,2),0))</f>
        <v>29.999999999999986</v>
      </c>
      <c r="AA144" s="44" t="s">
        <v>12</v>
      </c>
      <c r="AB144">
        <f>IF(AA144=" ",0,MAXA(VLOOKUP(AA144,AA$23:AB$49,2),0))</f>
        <v>1423</v>
      </c>
      <c r="AC144" s="49">
        <f>IF(AB144=0,0,MAXA(VLOOKUP(AB144,AB$23:AC$49,2),0))</f>
        <v>45</v>
      </c>
      <c r="AD144" s="7">
        <v>25</v>
      </c>
      <c r="AE144" s="13">
        <v>30</v>
      </c>
      <c r="AF144" s="13">
        <v>30</v>
      </c>
      <c r="AG144" s="13">
        <v>34</v>
      </c>
      <c r="AH144" s="15">
        <f>SUM(AE144:AG144)</f>
        <v>94</v>
      </c>
      <c r="AI144" s="17">
        <f>SUM(AD144)</f>
        <v>25</v>
      </c>
      <c r="AJ144" s="19">
        <f>SUM(H144,K144,N144,Q144,T144,W144,Z144,AC144)</f>
        <v>282</v>
      </c>
      <c r="AK144" s="4">
        <f>SUM(AH144,AI144,AJ144)</f>
        <v>401</v>
      </c>
      <c r="AM144" s="6"/>
      <c r="AN144" s="6"/>
    </row>
    <row r="145" spans="2:40" x14ac:dyDescent="0.2">
      <c r="B145">
        <v>894</v>
      </c>
      <c r="C145" t="s">
        <v>173</v>
      </c>
      <c r="D145" t="s">
        <v>175</v>
      </c>
      <c r="E145" s="4" t="s">
        <v>169</v>
      </c>
      <c r="F145" s="23" t="s">
        <v>4</v>
      </c>
      <c r="G145">
        <f>IF(F145=" ",0,MAXA(VLOOKUP(F145,F$23:G$49,2),0))</f>
        <v>4231</v>
      </c>
      <c r="H145" s="26">
        <f>IF(G145=0,0,MAXA(VLOOKUP(G145,G$23:H$49,2),0))</f>
        <v>26.000000000000043</v>
      </c>
      <c r="I145" s="29" t="s">
        <v>15</v>
      </c>
      <c r="J145">
        <f>IF(I145=" ",0,MAXA(VLOOKUP(I145,I$23:J$49,2),0))</f>
        <v>2143</v>
      </c>
      <c r="K145" s="34">
        <f>IF(J145=0,0,MAXA(VLOOKUP(J145,J$23:K$49,2),0))</f>
        <v>35</v>
      </c>
      <c r="L145" s="36" t="s">
        <v>26</v>
      </c>
      <c r="M145">
        <f>IF(L145=" ",0,MAXA(VLOOKUP(L145,L$23:M$49,2),0))</f>
        <v>4123</v>
      </c>
      <c r="N145" s="40">
        <f>IF(M145=0,0,MAXA(VLOOKUP(M145,M$23:N$49,2),0))</f>
        <v>50</v>
      </c>
      <c r="O145" s="9" t="s">
        <v>14</v>
      </c>
      <c r="P145">
        <f>IF(O145=" ",0,MAXA(VLOOKUP(O145,O$23:P$49,2),0))</f>
        <v>2134</v>
      </c>
      <c r="Q145" s="43">
        <f>IF(P145=0,0,MAXA(VLOOKUP(P145,P$23:Q$49,2),0))</f>
        <v>40</v>
      </c>
      <c r="R145" s="44" t="s">
        <v>22</v>
      </c>
      <c r="S145">
        <f>IF(R145=" ",0,MAXA(VLOOKUP(R145,R$23:S$49,2),0))</f>
        <v>3214</v>
      </c>
      <c r="T145" s="49">
        <f>IF(S145=0,0,MAXA(VLOOKUP(S145,S$23:T$49,2),0))</f>
        <v>36.000000000000021</v>
      </c>
      <c r="U145" s="36" t="s">
        <v>19</v>
      </c>
      <c r="V145">
        <f>IF(U145=" ",0,MAXA(VLOOKUP(U145,U$23:V$49,2),0))</f>
        <v>2431</v>
      </c>
      <c r="W145" s="40">
        <f>IF(V145=0,0,MAXA(VLOOKUP(V145,V$23:W$49,2),0))</f>
        <v>40.000000000000028</v>
      </c>
      <c r="X145" s="9" t="s">
        <v>8</v>
      </c>
      <c r="Y145">
        <f>IF(X145=" ",0,MAXA(VLOOKUP(X145,X$23:Y$49,2),0))</f>
        <v>1234</v>
      </c>
      <c r="Z145" s="43">
        <f>IF(Y145=0,0,MAXA(VLOOKUP(Y145,Y$23:Z$49,2),0))</f>
        <v>32.999999999999993</v>
      </c>
      <c r="AA145" s="44" t="s">
        <v>8</v>
      </c>
      <c r="AB145">
        <f>IF(AA145=" ",0,MAXA(VLOOKUP(AA145,AA$23:AB$49,2),0))</f>
        <v>1234</v>
      </c>
      <c r="AC145" s="49">
        <f>IF(AB145=0,0,MAXA(VLOOKUP(AB145,AB$23:AC$49,2),0))</f>
        <v>47.999999999999972</v>
      </c>
      <c r="AD145" s="7">
        <v>15</v>
      </c>
      <c r="AE145" s="13">
        <v>32</v>
      </c>
      <c r="AF145" s="13">
        <v>30</v>
      </c>
      <c r="AG145" s="13">
        <v>40</v>
      </c>
      <c r="AH145" s="15">
        <f>SUM(AE145:AG145)</f>
        <v>102</v>
      </c>
      <c r="AI145" s="17">
        <f>SUM(AD145)</f>
        <v>15</v>
      </c>
      <c r="AJ145" s="19">
        <f>SUM(H145,K145,N145,Q145,T145,W145,Z145,AC145)</f>
        <v>308.00000000000011</v>
      </c>
      <c r="AK145" s="4">
        <f>SUM(AH145,AI145,AJ145)</f>
        <v>425.00000000000011</v>
      </c>
      <c r="AL145" s="4">
        <v>1234</v>
      </c>
      <c r="AM145" s="6"/>
      <c r="AN145" s="6"/>
    </row>
    <row r="146" spans="2:40" x14ac:dyDescent="0.2">
      <c r="K146" s="26"/>
      <c r="N146" s="26"/>
      <c r="Q146" s="26"/>
      <c r="T146" s="26"/>
      <c r="W146" s="26"/>
      <c r="Z146" s="26"/>
      <c r="AC146" s="26"/>
      <c r="AM146" s="6"/>
      <c r="AN146" s="6"/>
    </row>
    <row r="147" spans="2:40" x14ac:dyDescent="0.2">
      <c r="B147">
        <v>941</v>
      </c>
      <c r="C147" t="s">
        <v>189</v>
      </c>
      <c r="D147" t="s">
        <v>190</v>
      </c>
      <c r="E147" s="4" t="s">
        <v>191</v>
      </c>
      <c r="F147" s="23" t="s">
        <v>16</v>
      </c>
      <c r="G147">
        <f>IF(F147=" ",0,MAXA(VLOOKUP(F147,F$23:G$49,2),0))</f>
        <v>2314</v>
      </c>
      <c r="H147" s="26">
        <f>IF(G147=0,0,MAXA(VLOOKUP(G147,G$23:H$49,2),0))</f>
        <v>48</v>
      </c>
      <c r="I147" s="29" t="s">
        <v>12</v>
      </c>
      <c r="J147">
        <f>IF(I147=" ",0,MAXA(VLOOKUP(I147,I$23:J$49,2),0))</f>
        <v>1423</v>
      </c>
      <c r="K147" s="34">
        <f>IF(J147=0,0,MAXA(VLOOKUP(J147,J$23:K$49,2),0))</f>
        <v>26</v>
      </c>
      <c r="L147" s="36" t="s">
        <v>8</v>
      </c>
      <c r="M147">
        <f>IF(L147=" ",0,MAXA(VLOOKUP(L147,L$23:M$49,2),0))</f>
        <v>1234</v>
      </c>
      <c r="N147" s="40">
        <f>IF(M147=0,0,MAXA(VLOOKUP(M147,M$23:N$49,2),0))</f>
        <v>32</v>
      </c>
      <c r="O147" s="9" t="s">
        <v>25</v>
      </c>
      <c r="P147">
        <f>IF(O147=" ",0,MAXA(VLOOKUP(O147,O$23:P$49,2),0))</f>
        <v>3421</v>
      </c>
      <c r="Q147" s="43">
        <f>IF(P147=0,0,MAXA(VLOOKUP(P147,P$23:Q$49,2),0))</f>
        <v>26</v>
      </c>
      <c r="R147" s="44" t="s">
        <v>9</v>
      </c>
      <c r="S147">
        <f>IF(R147=" ",0,MAXA(VLOOKUP(R147,R$23:S$49,2),0))</f>
        <v>1243</v>
      </c>
      <c r="T147" s="49">
        <f>IF(S147=0,0,MAXA(VLOOKUP(S147,S$23:T$49,2),0))</f>
        <v>50</v>
      </c>
      <c r="U147" s="36" t="s">
        <v>15</v>
      </c>
      <c r="V147">
        <f>IF(U147=" ",0,MAXA(VLOOKUP(U147,U$23:V$49,2),0))</f>
        <v>2143</v>
      </c>
      <c r="W147" s="40">
        <f>IF(V147=0,0,MAXA(VLOOKUP(V147,V$23:W$49,2),0))</f>
        <v>42.000000000000014</v>
      </c>
      <c r="X147" s="9" t="s">
        <v>10</v>
      </c>
      <c r="Y147">
        <f>IF(X147=" ",0,MAXA(VLOOKUP(X147,X$23:Y$49,2),0))</f>
        <v>1324</v>
      </c>
      <c r="Z147" s="43">
        <f>IF(Y147=0,0,MAXA(VLOOKUP(Y147,Y$23:Z$49,2),0))</f>
        <v>29.999999999999986</v>
      </c>
      <c r="AA147" s="44" t="s">
        <v>9</v>
      </c>
      <c r="AB147">
        <f>IF(AA147=" ",0,MAXA(VLOOKUP(AA147,AA$23:AB$49,2),0))</f>
        <v>1243</v>
      </c>
      <c r="AC147" s="49">
        <f>IF(AB147=0,0,MAXA(VLOOKUP(AB147,AB$23:AC$49,2),0))</f>
        <v>50</v>
      </c>
      <c r="AD147" s="7">
        <v>40</v>
      </c>
      <c r="AE147" s="13">
        <v>33</v>
      </c>
      <c r="AF147" s="13">
        <v>39</v>
      </c>
      <c r="AG147" s="13">
        <v>36</v>
      </c>
      <c r="AH147" s="15">
        <f>SUM(AE147:AG147)</f>
        <v>108</v>
      </c>
      <c r="AI147" s="17">
        <f>SUM(AD147)</f>
        <v>40</v>
      </c>
      <c r="AJ147" s="19">
        <f>SUM(H147,K147,N147,Q147,T147,W147,Z147,AC147)</f>
        <v>304</v>
      </c>
      <c r="AK147" s="4">
        <f>SUM(AH147,AI147,AJ147)</f>
        <v>452</v>
      </c>
      <c r="AM147" s="6"/>
      <c r="AN147" s="6"/>
    </row>
    <row r="148" spans="2:40" x14ac:dyDescent="0.2">
      <c r="AM148" s="6"/>
      <c r="AN148" s="6"/>
    </row>
    <row r="149" spans="2:40" x14ac:dyDescent="0.2">
      <c r="B149">
        <v>951</v>
      </c>
      <c r="C149" t="s">
        <v>69</v>
      </c>
      <c r="D149" t="s">
        <v>192</v>
      </c>
      <c r="E149" s="4" t="s">
        <v>197</v>
      </c>
      <c r="F149" s="23" t="s">
        <v>16</v>
      </c>
      <c r="G149">
        <f>IF(F149=" ",0,MAXA(VLOOKUP(F149,F$23:G$49,2),0))</f>
        <v>2314</v>
      </c>
      <c r="H149" s="26">
        <f>IF(G149=0,0,MAXA(VLOOKUP(G149,G$23:H$49,2),0))</f>
        <v>48</v>
      </c>
      <c r="I149" s="29" t="s">
        <v>27</v>
      </c>
      <c r="J149">
        <f>IF(I149=" ",0,MAXA(VLOOKUP(I149,I$23:J$49,2),0))</f>
        <v>4132</v>
      </c>
      <c r="K149" s="34">
        <f>IF(J149=0,0,MAXA(VLOOKUP(J149,J$23:K$49,2),0))</f>
        <v>23</v>
      </c>
      <c r="L149" s="36" t="s">
        <v>30</v>
      </c>
      <c r="M149">
        <f>IF(L149=" ",0,MAXA(VLOOKUP(L149,L$23:M$49,2),0))</f>
        <v>4321</v>
      </c>
      <c r="N149" s="40">
        <f>IF(M149=0,0,MAXA(VLOOKUP(M149,M$23:N$49,2),0))</f>
        <v>36</v>
      </c>
      <c r="O149" s="9" t="s">
        <v>30</v>
      </c>
      <c r="P149">
        <f>IF(O149=" ",0,MAXA(VLOOKUP(O149,O$23:P$49,2),0))</f>
        <v>4321</v>
      </c>
      <c r="Q149" s="43">
        <f>IF(P149=0,0,MAXA(VLOOKUP(P149,P$23:Q$49,2),0))</f>
        <v>17</v>
      </c>
      <c r="R149" s="44" t="s">
        <v>25</v>
      </c>
      <c r="S149">
        <f>IF(R149=" ",0,MAXA(VLOOKUP(R149,R$23:S$49,2),0))</f>
        <v>3421</v>
      </c>
      <c r="T149" s="49">
        <f>IF(S149=0,0,MAXA(VLOOKUP(S149,S$23:T$49,2),0))</f>
        <v>30.000000000000021</v>
      </c>
      <c r="U149" s="36" t="s">
        <v>18</v>
      </c>
      <c r="V149">
        <f>IF(U149=" ",0,MAXA(VLOOKUP(U149,U$23:V$49,2),0))</f>
        <v>2413</v>
      </c>
      <c r="W149" s="40">
        <f>IF(V149=0,0,MAXA(VLOOKUP(V149,V$23:W$49,2),0))</f>
        <v>38.000000000000028</v>
      </c>
      <c r="X149" s="9" t="s">
        <v>12</v>
      </c>
      <c r="Y149">
        <f>IF(X149=" ",0,MAXA(VLOOKUP(X149,X$23:Y$49,2),0))</f>
        <v>1423</v>
      </c>
      <c r="Z149" s="43">
        <f>IF(Y149=0,0,MAXA(VLOOKUP(Y149,Y$23:Z$49,2),0))</f>
        <v>48</v>
      </c>
      <c r="AA149" s="44" t="s">
        <v>12</v>
      </c>
      <c r="AB149">
        <f>IF(AA149=" ",0,MAXA(VLOOKUP(AA149,AA$23:AB$49,2),0))</f>
        <v>1423</v>
      </c>
      <c r="AC149" s="49">
        <f>IF(AB149=0,0,MAXA(VLOOKUP(AB149,AB$23:AC$49,2),0))</f>
        <v>45</v>
      </c>
      <c r="AD149" s="7">
        <v>15</v>
      </c>
      <c r="AE149" s="13">
        <v>37</v>
      </c>
      <c r="AF149" s="13">
        <v>32</v>
      </c>
      <c r="AG149" s="13">
        <v>35</v>
      </c>
      <c r="AH149" s="15">
        <f>SUM(AE149:AG149)</f>
        <v>104</v>
      </c>
      <c r="AI149" s="17">
        <f>SUM(AD149)</f>
        <v>15</v>
      </c>
      <c r="AJ149" s="19">
        <f>SUM(H149,K149,N149,Q149,T149,W149,Z149,AC149)</f>
        <v>285.00000000000006</v>
      </c>
      <c r="AK149" s="4">
        <f>SUM(AH149,AI149,AJ149)</f>
        <v>404.00000000000006</v>
      </c>
      <c r="AM149" s="6"/>
      <c r="AN149" s="6"/>
    </row>
    <row r="150" spans="2:40" x14ac:dyDescent="0.2">
      <c r="B150">
        <v>952</v>
      </c>
      <c r="C150" t="s">
        <v>193</v>
      </c>
      <c r="D150" t="s">
        <v>194</v>
      </c>
      <c r="E150" s="4" t="s">
        <v>197</v>
      </c>
      <c r="F150" s="23" t="s">
        <v>23</v>
      </c>
      <c r="G150">
        <f>IF(F150=" ",0,MAXA(VLOOKUP(F150,F$23:G$49,2),0))</f>
        <v>3241</v>
      </c>
      <c r="H150" s="26">
        <f>IF(G150=0,0,MAXA(VLOOKUP(G150,G$23:H$49,2),0))</f>
        <v>46.000000000000014</v>
      </c>
      <c r="I150" s="29" t="s">
        <v>22</v>
      </c>
      <c r="J150">
        <f>IF(I150=" ",0,MAXA(VLOOKUP(I150,I$23:J$49,2),0))</f>
        <v>3214</v>
      </c>
      <c r="K150" s="34">
        <f>IF(J150=0,0,MAXA(VLOOKUP(J150,J$23:K$49,2),0))</f>
        <v>50</v>
      </c>
      <c r="L150" s="36" t="s">
        <v>4</v>
      </c>
      <c r="M150">
        <f>IF(L150=" ",0,MAXA(VLOOKUP(L150,L$23:M$49,2),0))</f>
        <v>4231</v>
      </c>
      <c r="N150" s="40">
        <f>IF(M150=0,0,MAXA(VLOOKUP(M150,M$23:N$49,2),0))</f>
        <v>41</v>
      </c>
      <c r="O150" s="9" t="s">
        <v>28</v>
      </c>
      <c r="P150">
        <f>IF(O150=" ",0,MAXA(VLOOKUP(O150,O$23:P$49,2),0))</f>
        <v>4213</v>
      </c>
      <c r="Q150" s="43">
        <f>IF(P150=0,0,MAXA(VLOOKUP(P150,P$23:Q$49,2),0))</f>
        <v>15</v>
      </c>
      <c r="R150" s="44" t="s">
        <v>29</v>
      </c>
      <c r="S150">
        <f>IF(R150=" ",0,MAXA(VLOOKUP(R150,R$23:S$49,2),0))</f>
        <v>4312</v>
      </c>
      <c r="T150" s="49">
        <f>IF(S150=0,0,MAXA(VLOOKUP(S150,S$23:T$49,2),0))</f>
        <v>34.000000000000014</v>
      </c>
      <c r="U150" s="36" t="s">
        <v>19</v>
      </c>
      <c r="V150">
        <f>IF(U150=" ",0,MAXA(VLOOKUP(U150,U$23:V$49,2),0))</f>
        <v>2431</v>
      </c>
      <c r="W150" s="40">
        <f>IF(V150=0,0,MAXA(VLOOKUP(V150,V$23:W$49,2),0))</f>
        <v>40.000000000000028</v>
      </c>
      <c r="X150" s="9" t="s">
        <v>10</v>
      </c>
      <c r="Y150">
        <f>IF(X150=" ",0,MAXA(VLOOKUP(X150,X$23:Y$49,2),0))</f>
        <v>1324</v>
      </c>
      <c r="Z150" s="43">
        <f>IF(Y150=0,0,MAXA(VLOOKUP(Y150,Y$23:Z$49,2),0))</f>
        <v>29.999999999999986</v>
      </c>
      <c r="AA150" s="44" t="s">
        <v>28</v>
      </c>
      <c r="AB150">
        <f>IF(AA150=" ",0,MAXA(VLOOKUP(AA150,AA$23:AB$49,2),0))</f>
        <v>4213</v>
      </c>
      <c r="AC150" s="49">
        <f>IF(AB150=0,0,MAXA(VLOOKUP(AB150,AB$23:AC$49,2),0))</f>
        <v>30</v>
      </c>
      <c r="AD150" s="7">
        <v>30</v>
      </c>
      <c r="AE150" s="13">
        <v>27</v>
      </c>
      <c r="AF150" s="13">
        <v>31</v>
      </c>
      <c r="AG150" s="13">
        <v>36</v>
      </c>
      <c r="AH150" s="15">
        <f>SUM(AE150:AG150)</f>
        <v>94</v>
      </c>
      <c r="AI150" s="17">
        <f>SUM(AD150)</f>
        <v>30</v>
      </c>
      <c r="AJ150" s="19">
        <f>SUM(H150,K150,N150,Q150,T150,W150,Z150,AC150)</f>
        <v>286</v>
      </c>
      <c r="AK150" s="4">
        <f>SUM(AH150,AI150,AJ150)</f>
        <v>410</v>
      </c>
      <c r="AM150" s="6"/>
      <c r="AN150" s="6"/>
    </row>
    <row r="151" spans="2:40" x14ac:dyDescent="0.2">
      <c r="B151">
        <v>953</v>
      </c>
      <c r="C151" t="s">
        <v>195</v>
      </c>
      <c r="D151" t="s">
        <v>196</v>
      </c>
      <c r="E151" s="4" t="s">
        <v>197</v>
      </c>
      <c r="F151" s="23" t="s">
        <v>21</v>
      </c>
      <c r="G151">
        <f>IF(F151=" ",0,MAXA(VLOOKUP(F151,F$23:G$49,2),0))</f>
        <v>3142</v>
      </c>
      <c r="H151" s="26">
        <f>IF(G151=0,0,MAXA(VLOOKUP(G151,G$23:H$49,2),0))</f>
        <v>38.000000000000014</v>
      </c>
      <c r="I151" s="29" t="s">
        <v>4</v>
      </c>
      <c r="J151">
        <f>IF(I151=" ",0,MAXA(VLOOKUP(I151,I$23:J$49,2),0))</f>
        <v>4231</v>
      </c>
      <c r="K151" s="34">
        <f>IF(J151=0,0,MAXA(VLOOKUP(J151,J$23:K$49,2),0))</f>
        <v>27</v>
      </c>
      <c r="L151" s="36" t="s">
        <v>28</v>
      </c>
      <c r="M151">
        <f>IF(L151=" ",0,MAXA(VLOOKUP(L151,L$23:M$49,2),0))</f>
        <v>4213</v>
      </c>
      <c r="N151" s="40">
        <f>IF(M151=0,0,MAXA(VLOOKUP(M151,M$23:N$49,2),0))</f>
        <v>48</v>
      </c>
      <c r="O151" s="9" t="s">
        <v>18</v>
      </c>
      <c r="P151">
        <f>IF(O151=" ",0,MAXA(VLOOKUP(O151,O$23:P$49,2),0))</f>
        <v>2413</v>
      </c>
      <c r="Q151" s="43">
        <f>IF(P151=0,0,MAXA(VLOOKUP(P151,P$23:Q$49,2),0))</f>
        <v>20</v>
      </c>
      <c r="R151" s="44" t="s">
        <v>21</v>
      </c>
      <c r="S151">
        <f>IF(R151=" ",0,MAXA(VLOOKUP(R151,R$23:S$49,2),0))</f>
        <v>3142</v>
      </c>
      <c r="T151" s="49">
        <f>IF(S151=0,0,MAXA(VLOOKUP(S151,S$23:T$49,2),0))</f>
        <v>36.000000000000021</v>
      </c>
      <c r="U151" s="36" t="s">
        <v>16</v>
      </c>
      <c r="V151">
        <f>IF(U151=" ",0,MAXA(VLOOKUP(U151,U$23:V$49,2),0))</f>
        <v>2314</v>
      </c>
      <c r="W151" s="40">
        <f>IF(V151=0,0,MAXA(VLOOKUP(V151,V$23:W$49,2),0))</f>
        <v>50</v>
      </c>
      <c r="X151" s="9" t="s">
        <v>8</v>
      </c>
      <c r="Y151">
        <f>IF(X151=" ",0,MAXA(VLOOKUP(X151,X$23:Y$49,2),0))</f>
        <v>1234</v>
      </c>
      <c r="Z151" s="43">
        <f>IF(Y151=0,0,MAXA(VLOOKUP(Y151,Y$23:Z$49,2),0))</f>
        <v>32.999999999999993</v>
      </c>
      <c r="AA151" s="44" t="s">
        <v>14</v>
      </c>
      <c r="AB151">
        <f>IF(AA151=" ",0,MAXA(VLOOKUP(AA151,AA$23:AB$49,2),0))</f>
        <v>2134</v>
      </c>
      <c r="AC151" s="49">
        <f>IF(AB151=0,0,MAXA(VLOOKUP(AB151,AB$23:AC$49,2),0))</f>
        <v>42.999999999999972</v>
      </c>
      <c r="AD151" s="7">
        <v>10</v>
      </c>
      <c r="AE151" s="13">
        <v>25</v>
      </c>
      <c r="AF151" s="13">
        <v>25</v>
      </c>
      <c r="AG151" s="13">
        <v>25</v>
      </c>
      <c r="AH151" s="15">
        <f>SUM(AE151:AG151)</f>
        <v>75</v>
      </c>
      <c r="AI151" s="17">
        <f>SUM(AD151)</f>
        <v>10</v>
      </c>
      <c r="AJ151" s="19">
        <f>SUM(H151,K151,N151,Q151,T151,W151,Z151,AC151)</f>
        <v>295</v>
      </c>
      <c r="AK151" s="4">
        <f>SUM(AH151,AI151,AJ151)</f>
        <v>380</v>
      </c>
      <c r="AL151" s="4">
        <f>SUM(AK149:AK151)</f>
        <v>1194</v>
      </c>
      <c r="AM151" s="6"/>
      <c r="AN151" s="6"/>
    </row>
  </sheetData>
  <pageMargins left="0.7" right="0.7" top="0.75" bottom="0.75" header="0.3" footer="0.3"/>
  <pageSetup paperSize="5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</vt:lpstr>
      <vt:lpstr>Indiv</vt:lpstr>
      <vt:lpstr>Team</vt:lpstr>
      <vt:lpstr>\E</vt:lpstr>
      <vt:lpstr>EVALUATION</vt:lpstr>
      <vt:lpstr>TAB!Print_Area</vt:lpstr>
      <vt:lpstr>TAB!Print_Titles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McLachlan, Carla</dc:creator>
  <cp:keywords/>
  <dc:description/>
  <cp:lastModifiedBy>Forbush, Mark</cp:lastModifiedBy>
  <cp:revision/>
  <cp:lastPrinted>2022-07-13T21:54:37Z</cp:lastPrinted>
  <dcterms:created xsi:type="dcterms:W3CDTF">1998-02-19T19:19:12Z</dcterms:created>
  <dcterms:modified xsi:type="dcterms:W3CDTF">2022-07-18T12:13:07Z</dcterms:modified>
  <cp:category/>
  <cp:contentStatus/>
</cp:coreProperties>
</file>